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0" yWindow="-180" windowWidth="12570" windowHeight="11760" tabRatio="746"/>
  </bookViews>
  <sheets>
    <sheet name="Summary" sheetId="11" r:id="rId1"/>
    <sheet name="1. General Items" sheetId="1" r:id="rId2"/>
    <sheet name="2,Lucr de preg" sheetId="15" r:id="rId3"/>
    <sheet name="3, Terasamente" sheetId="17" r:id="rId4"/>
    <sheet name="4, Sist Rut" sheetId="19" r:id="rId5"/>
    <sheet name="5,Evacuarea  apelor" sheetId="21" r:id="rId6"/>
    <sheet name="6. Poduri" sheetId="30" r:id="rId7"/>
    <sheet name="7,Masuri contra def" sheetId="27" r:id="rId8"/>
    <sheet name="8,Indicat, marcaj cu schimb" sheetId="23" r:id="rId9"/>
    <sheet name="9, Drum later" sheetId="25" r:id="rId10"/>
    <sheet name="10. Dayworks" sheetId="10" r:id="rId11"/>
    <sheet name="Лист1" sheetId="29" r:id="rId12"/>
  </sheets>
  <definedNames>
    <definedName name="_Toc351792025" localSheetId="2">'2,Lucr de preg'!#REF!</definedName>
    <definedName name="_Toc351792026" localSheetId="2">'2,Lucr de preg'!#REF!</definedName>
    <definedName name="_xlnm.Print_Titles" localSheetId="6">'6. Poduri'!$17:$19</definedName>
    <definedName name="_xlnm.Print_Titles" localSheetId="9">'9, Drum later'!$7:$9</definedName>
    <definedName name="_xlnm.Print_Area" localSheetId="10">'10. Dayworks'!$B$2:$H$154</definedName>
    <definedName name="_xlnm.Print_Area" localSheetId="0">Summary!$B$2:$E$36</definedName>
  </definedNames>
  <calcPr calcId="144525"/>
</workbook>
</file>

<file path=xl/calcChain.xml><?xml version="1.0" encoding="utf-8"?>
<calcChain xmlns="http://schemas.openxmlformats.org/spreadsheetml/2006/main">
  <c r="G10" i="1" l="1"/>
  <c r="G15" i="1" l="1"/>
  <c r="H86" i="10" l="1"/>
  <c r="H84" i="10"/>
  <c r="H82" i="10"/>
  <c r="H80" i="10"/>
  <c r="H78" i="10"/>
  <c r="G16" i="19" l="1"/>
  <c r="G99" i="30" l="1"/>
  <c r="G81" i="30"/>
  <c r="G82" i="30"/>
  <c r="G83" i="30"/>
  <c r="G84" i="30"/>
  <c r="G51" i="30"/>
  <c r="G52" i="30"/>
  <c r="G53" i="30"/>
  <c r="G54" i="30"/>
  <c r="G25" i="27"/>
  <c r="G110" i="30"/>
  <c r="G111" i="30"/>
  <c r="G21" i="30"/>
  <c r="G22" i="30"/>
  <c r="G23" i="30"/>
  <c r="G24" i="30"/>
  <c r="G21" i="21"/>
  <c r="G22" i="21"/>
  <c r="G18" i="19"/>
  <c r="G11" i="17"/>
  <c r="G17" i="15"/>
  <c r="G26" i="27"/>
  <c r="G26" i="30" l="1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25" i="30"/>
  <c r="G20" i="30"/>
  <c r="G69" i="30"/>
  <c r="G42" i="30" l="1"/>
  <c r="D5" i="30" s="1"/>
  <c r="G124" i="30" l="1"/>
  <c r="G123" i="30"/>
  <c r="G122" i="30"/>
  <c r="G121" i="30"/>
  <c r="G120" i="30"/>
  <c r="G119" i="30"/>
  <c r="G118" i="30"/>
  <c r="G117" i="30"/>
  <c r="G116" i="30"/>
  <c r="G115" i="30"/>
  <c r="G114" i="30"/>
  <c r="G113" i="30"/>
  <c r="G112" i="30"/>
  <c r="G109" i="30"/>
  <c r="G100" i="30"/>
  <c r="G98" i="30"/>
  <c r="G97" i="30"/>
  <c r="G96" i="30"/>
  <c r="G95" i="30"/>
  <c r="G94" i="30"/>
  <c r="G93" i="30"/>
  <c r="G92" i="30"/>
  <c r="G91" i="30"/>
  <c r="G90" i="30"/>
  <c r="G89" i="30"/>
  <c r="G88" i="30"/>
  <c r="G87" i="30"/>
  <c r="G86" i="30"/>
  <c r="G85" i="30"/>
  <c r="G80" i="30"/>
  <c r="G79" i="30"/>
  <c r="G70" i="30"/>
  <c r="G68" i="30"/>
  <c r="G67" i="30"/>
  <c r="G66" i="30"/>
  <c r="G65" i="30"/>
  <c r="G64" i="30"/>
  <c r="G63" i="30"/>
  <c r="G62" i="30"/>
  <c r="G61" i="30"/>
  <c r="G60" i="30"/>
  <c r="G59" i="30"/>
  <c r="G58" i="30"/>
  <c r="G57" i="30"/>
  <c r="G56" i="30"/>
  <c r="G55" i="30"/>
  <c r="G50" i="30"/>
  <c r="G49" i="30"/>
  <c r="G22" i="27"/>
  <c r="G23" i="27"/>
  <c r="G24" i="27"/>
  <c r="G27" i="27"/>
  <c r="G21" i="27"/>
  <c r="G36" i="25"/>
  <c r="G37" i="25"/>
  <c r="G38" i="25"/>
  <c r="G39" i="25"/>
  <c r="G40" i="25"/>
  <c r="G41" i="25"/>
  <c r="G42" i="25"/>
  <c r="G35" i="25"/>
  <c r="G52" i="25"/>
  <c r="G51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10" i="25"/>
  <c r="G10" i="23"/>
  <c r="G11" i="23"/>
  <c r="G12" i="23"/>
  <c r="G13" i="23"/>
  <c r="G14" i="23"/>
  <c r="G15" i="23"/>
  <c r="G16" i="23"/>
  <c r="G9" i="23"/>
  <c r="G18" i="23"/>
  <c r="G17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19" i="23"/>
  <c r="G9" i="21"/>
  <c r="G10" i="21"/>
  <c r="G11" i="21"/>
  <c r="G12" i="21"/>
  <c r="G13" i="21"/>
  <c r="G14" i="21"/>
  <c r="G15" i="21"/>
  <c r="G16" i="21"/>
  <c r="G17" i="21"/>
  <c r="G18" i="21"/>
  <c r="G19" i="21"/>
  <c r="G20" i="21"/>
  <c r="G23" i="21"/>
  <c r="G8" i="21"/>
  <c r="G10" i="19"/>
  <c r="G11" i="19"/>
  <c r="G12" i="19"/>
  <c r="G13" i="19"/>
  <c r="G14" i="19"/>
  <c r="G15" i="19"/>
  <c r="G17" i="19"/>
  <c r="G19" i="19"/>
  <c r="G20" i="19"/>
  <c r="G21" i="19"/>
  <c r="G22" i="19"/>
  <c r="G23" i="19"/>
  <c r="G24" i="19"/>
  <c r="G25" i="19"/>
  <c r="G9" i="19"/>
  <c r="G9" i="17"/>
  <c r="G10" i="17"/>
  <c r="G12" i="17"/>
  <c r="G13" i="17"/>
  <c r="G14" i="17"/>
  <c r="G15" i="17"/>
  <c r="G16" i="17"/>
  <c r="G8" i="17"/>
  <c r="G10" i="15"/>
  <c r="G11" i="15"/>
  <c r="G12" i="15"/>
  <c r="G13" i="15"/>
  <c r="G14" i="15"/>
  <c r="G15" i="15"/>
  <c r="G16" i="15"/>
  <c r="G9" i="15"/>
  <c r="J10" i="11"/>
  <c r="J12" i="11"/>
  <c r="J14" i="11"/>
  <c r="J16" i="11"/>
  <c r="J18" i="11"/>
  <c r="J20" i="11"/>
  <c r="J22" i="11"/>
  <c r="J24" i="11"/>
  <c r="J26" i="11"/>
  <c r="F23" i="11"/>
  <c r="H76" i="10"/>
  <c r="H74" i="10"/>
  <c r="H72" i="10"/>
  <c r="H70" i="10"/>
  <c r="H68" i="10"/>
  <c r="H66" i="10"/>
  <c r="H64" i="10"/>
  <c r="H97" i="10" s="1"/>
  <c r="H149" i="10" s="1"/>
  <c r="H62" i="10"/>
  <c r="H60" i="10"/>
  <c r="H58" i="10"/>
  <c r="H129" i="10"/>
  <c r="H127" i="10"/>
  <c r="H125" i="10"/>
  <c r="H123" i="10"/>
  <c r="H121" i="10"/>
  <c r="H119" i="10"/>
  <c r="H117" i="10"/>
  <c r="H115" i="10"/>
  <c r="H113" i="10"/>
  <c r="H111" i="10"/>
  <c r="H109" i="10"/>
  <c r="H107" i="10"/>
  <c r="H30" i="10"/>
  <c r="H28" i="10"/>
  <c r="H26" i="10"/>
  <c r="H24" i="10"/>
  <c r="H22" i="10"/>
  <c r="H20" i="10"/>
  <c r="H18" i="10"/>
  <c r="H16" i="10"/>
  <c r="H14" i="10"/>
  <c r="H12" i="10"/>
  <c r="H10" i="10"/>
  <c r="H48" i="10" s="1"/>
  <c r="H148" i="10" s="1"/>
  <c r="H9" i="11"/>
  <c r="G11" i="1"/>
  <c r="G12" i="1"/>
  <c r="G13" i="1"/>
  <c r="G14" i="1"/>
  <c r="G9" i="1"/>
  <c r="G23" i="11"/>
  <c r="H144" i="10"/>
  <c r="H150" i="10" s="1"/>
  <c r="F9" i="11"/>
  <c r="F19" i="11"/>
  <c r="G19" i="11"/>
  <c r="H19" i="11"/>
  <c r="H21" i="11"/>
  <c r="J21" i="11" s="1"/>
  <c r="G17" i="1" l="1"/>
  <c r="E9" i="11" s="1"/>
  <c r="G29" i="27"/>
  <c r="D13" i="27" s="1"/>
  <c r="G25" i="21"/>
  <c r="E17" i="11" s="1"/>
  <c r="H153" i="10"/>
  <c r="H27" i="11" s="1"/>
  <c r="G21" i="15"/>
  <c r="G72" i="30"/>
  <c r="D7" i="30" s="1"/>
  <c r="G102" i="30"/>
  <c r="D9" i="30" s="1"/>
  <c r="G126" i="30"/>
  <c r="D11" i="30" s="1"/>
  <c r="G27" i="19"/>
  <c r="E15" i="11" s="1"/>
  <c r="G44" i="25"/>
  <c r="G60" i="25" s="1"/>
  <c r="G54" i="25"/>
  <c r="G61" i="25" s="1"/>
  <c r="G37" i="23"/>
  <c r="E23" i="11" s="1"/>
  <c r="E21" i="11"/>
  <c r="G20" i="15"/>
  <c r="G28" i="25"/>
  <c r="G59" i="25" s="1"/>
  <c r="H25" i="11"/>
  <c r="F25" i="11"/>
  <c r="G25" i="11"/>
  <c r="H23" i="11"/>
  <c r="J23" i="11" s="1"/>
  <c r="G15" i="11"/>
  <c r="H15" i="11"/>
  <c r="F15" i="11"/>
  <c r="G18" i="17"/>
  <c r="E13" i="11" s="1"/>
  <c r="G13" i="11"/>
  <c r="F13" i="11"/>
  <c r="E11" i="11"/>
  <c r="J19" i="11"/>
  <c r="G17" i="11"/>
  <c r="F17" i="11"/>
  <c r="H17" i="11"/>
  <c r="F11" i="11"/>
  <c r="G11" i="11"/>
  <c r="H11" i="11"/>
  <c r="H13" i="11"/>
  <c r="G27" i="11" l="1"/>
  <c r="E27" i="11"/>
  <c r="F27" i="11"/>
  <c r="G9" i="11"/>
  <c r="J9" i="11" s="1"/>
  <c r="D13" i="30"/>
  <c r="E19" i="11" s="1"/>
  <c r="G63" i="25"/>
  <c r="E25" i="11" s="1"/>
  <c r="J25" i="11"/>
  <c r="J15" i="11"/>
  <c r="J13" i="11"/>
  <c r="F29" i="11"/>
  <c r="F31" i="11" s="1"/>
  <c r="F32" i="11" s="1"/>
  <c r="J17" i="11"/>
  <c r="J11" i="11"/>
  <c r="H29" i="11"/>
  <c r="H31" i="11" s="1"/>
  <c r="H32" i="11" s="1"/>
  <c r="J27" i="11" l="1"/>
  <c r="G29" i="11"/>
  <c r="G31" i="11" s="1"/>
  <c r="G32" i="11" s="1"/>
  <c r="E29" i="11"/>
  <c r="E32" i="11" s="1"/>
</calcChain>
</file>

<file path=xl/sharedStrings.xml><?xml version="1.0" encoding="utf-8"?>
<sst xmlns="http://schemas.openxmlformats.org/spreadsheetml/2006/main" count="976" uniqueCount="548">
  <si>
    <t>00401</t>
  </si>
  <si>
    <t>00402</t>
  </si>
  <si>
    <t>00802</t>
  </si>
  <si>
    <t>Provide Performance Bond</t>
  </si>
  <si>
    <t>10.1L</t>
  </si>
  <si>
    <t>10.2L</t>
  </si>
  <si>
    <t>10.3L</t>
  </si>
  <si>
    <t>10.4L</t>
  </si>
  <si>
    <t>10.5L</t>
  </si>
  <si>
    <t>10.6L</t>
  </si>
  <si>
    <t>10.7L</t>
  </si>
  <si>
    <t>10.8L</t>
  </si>
  <si>
    <t>10.9L</t>
  </si>
  <si>
    <t>10.10L</t>
  </si>
  <si>
    <t>10.11L</t>
  </si>
  <si>
    <t>10.1M</t>
  </si>
  <si>
    <t>10.2M</t>
  </si>
  <si>
    <t>10.3M</t>
  </si>
  <si>
    <t>10.4M</t>
  </si>
  <si>
    <t>10.5M</t>
  </si>
  <si>
    <t>10.6M</t>
  </si>
  <si>
    <t>ton</t>
  </si>
  <si>
    <t>10.7M</t>
  </si>
  <si>
    <t>10.8M</t>
  </si>
  <si>
    <t>10.9M</t>
  </si>
  <si>
    <t>10.10M</t>
  </si>
  <si>
    <t>10.1E</t>
  </si>
  <si>
    <t>10.2E</t>
  </si>
  <si>
    <t>10.3E</t>
  </si>
  <si>
    <t>10.4E</t>
  </si>
  <si>
    <t>10.5E</t>
  </si>
  <si>
    <t>10.6E</t>
  </si>
  <si>
    <t>10.7E</t>
  </si>
  <si>
    <t>10.8E</t>
  </si>
  <si>
    <t>10.9E</t>
  </si>
  <si>
    <t>10.10E</t>
  </si>
  <si>
    <t>10.11E</t>
  </si>
  <si>
    <t>10.12E</t>
  </si>
  <si>
    <t>9.  Miscellaneous Works</t>
  </si>
  <si>
    <t>Total General Items to Summary</t>
  </si>
  <si>
    <t>Total site clearance To Summary</t>
  </si>
  <si>
    <t>Labour</t>
  </si>
  <si>
    <t>Pay Item</t>
  </si>
  <si>
    <t>hr.</t>
  </si>
  <si>
    <t>Foreman/Ganger</t>
  </si>
  <si>
    <t>Carpenter</t>
  </si>
  <si>
    <t>Steelwork Erector</t>
  </si>
  <si>
    <t>Mason</t>
  </si>
  <si>
    <t>Bricklayer</t>
  </si>
  <si>
    <t>Equipment Operator</t>
  </si>
  <si>
    <t>Vehicle Operator</t>
  </si>
  <si>
    <t>Mechanic</t>
  </si>
  <si>
    <t>Assistant Mechanic</t>
  </si>
  <si>
    <t>Skilled Labour</t>
  </si>
  <si>
    <t>Un-skilled Labour</t>
  </si>
  <si>
    <t>TOTAL for Daywork: Labour</t>
  </si>
  <si>
    <t>Materials</t>
  </si>
  <si>
    <t>Concrete Culvert 600mm Diameter</t>
  </si>
  <si>
    <t>Concrete Culvert 900mm Diameter</t>
  </si>
  <si>
    <t>Concrete Culvert 1200mm Diameter</t>
  </si>
  <si>
    <t>Pvc Pipe 150mm diameter</t>
  </si>
  <si>
    <t>Pvc Pipe 100mm diameter (perforated)</t>
  </si>
  <si>
    <t>Cement</t>
  </si>
  <si>
    <t>Sand</t>
  </si>
  <si>
    <t>Aggregate</t>
  </si>
  <si>
    <t>Reinforcing Steel (High Yield)</t>
  </si>
  <si>
    <t>TOTAL for Daywork: Materials</t>
  </si>
  <si>
    <t>Equipment</t>
  </si>
  <si>
    <t>Tracked Excavator, 10 ton</t>
  </si>
  <si>
    <t>hr</t>
  </si>
  <si>
    <t>Rubber Tyred Excavator, 10 ton</t>
  </si>
  <si>
    <t>Small Grader 120HP</t>
  </si>
  <si>
    <t>Backhoe Loader Large 4WD</t>
  </si>
  <si>
    <t>Front End Loader CAT 936</t>
  </si>
  <si>
    <t>Tipper Trucks 4-6 m3</t>
  </si>
  <si>
    <t>Air compressor (5250l/m)</t>
  </si>
  <si>
    <t>Flatbed Transport Truck 10 tons</t>
  </si>
  <si>
    <t>Water Bowser 10 tons</t>
  </si>
  <si>
    <t>Concrete Mixers (500l)</t>
  </si>
  <si>
    <t>Vibrating Plate Compactor</t>
  </si>
  <si>
    <t>Jackhammer</t>
  </si>
  <si>
    <t>TOTAL for Daywork: Equipment</t>
  </si>
  <si>
    <t>Formwork</t>
  </si>
  <si>
    <t>10.  Schedule of Daywork Rates</t>
  </si>
  <si>
    <t>(Carried to Dayworks Summary)</t>
  </si>
  <si>
    <t>Total Dayworks carried to General Summary</t>
  </si>
  <si>
    <t>Signs, Markings and Guardrail</t>
  </si>
  <si>
    <t>2.01</t>
  </si>
  <si>
    <t xml:space="preserve">Surveying and setting out works </t>
  </si>
  <si>
    <t>km</t>
  </si>
  <si>
    <t>2.02</t>
  </si>
  <si>
    <t>Sq.m</t>
  </si>
  <si>
    <t>2.03</t>
  </si>
  <si>
    <t>2.04</t>
  </si>
  <si>
    <t>2.05</t>
  </si>
  <si>
    <t>Lin.m</t>
  </si>
  <si>
    <t>2.06</t>
  </si>
  <si>
    <t>2.07</t>
  </si>
  <si>
    <t>2.08</t>
  </si>
  <si>
    <t>Item
No</t>
  </si>
  <si>
    <t>3.01</t>
  </si>
  <si>
    <t>3.02</t>
  </si>
  <si>
    <t>3.04</t>
  </si>
  <si>
    <t>3.05</t>
  </si>
  <si>
    <t>3.06</t>
  </si>
  <si>
    <t>3.07</t>
  </si>
  <si>
    <t>3.08</t>
  </si>
  <si>
    <t>3.09</t>
  </si>
  <si>
    <t>Specn.
Ref</t>
  </si>
  <si>
    <t>4.01</t>
  </si>
  <si>
    <t>4.02</t>
  </si>
  <si>
    <t>4.03</t>
  </si>
  <si>
    <t>4.04</t>
  </si>
  <si>
    <t>Sq. m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</si>
  <si>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</si>
  <si>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</si>
  <si>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</si>
  <si>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</si>
  <si>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</si>
  <si>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</si>
  <si>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</si>
  <si>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</si>
  <si>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</si>
  <si>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</si>
  <si>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Drumuri laterale, Benzi de accelerare, decelerare, Locuri staţionare, etc</t>
  </si>
  <si>
    <t>7.01</t>
  </si>
  <si>
    <t>7.02</t>
  </si>
  <si>
    <t>7.03</t>
  </si>
  <si>
    <t>7.04</t>
  </si>
  <si>
    <t>7.05</t>
  </si>
  <si>
    <t>7.06</t>
  </si>
  <si>
    <t>7.07</t>
  </si>
  <si>
    <t>Sector  PC 271+50 – PC 277+00</t>
  </si>
  <si>
    <t>Cu.m</t>
  </si>
  <si>
    <t>9A.1</t>
  </si>
  <si>
    <t>9A.2</t>
  </si>
  <si>
    <t>9A.3</t>
  </si>
  <si>
    <t>9A.4</t>
  </si>
  <si>
    <t>9A.5</t>
  </si>
  <si>
    <t>9A.6</t>
  </si>
  <si>
    <t>9B.1</t>
  </si>
  <si>
    <t>Item</t>
  </si>
  <si>
    <t>Specification</t>
  </si>
  <si>
    <t>Description</t>
  </si>
  <si>
    <t>Units</t>
  </si>
  <si>
    <t>Quantity</t>
  </si>
  <si>
    <t>Rate</t>
  </si>
  <si>
    <t>Amount</t>
  </si>
  <si>
    <t>No.</t>
  </si>
  <si>
    <t>Code</t>
  </si>
  <si>
    <t xml:space="preserve"> Nr</t>
  </si>
  <si>
    <t>Codul</t>
  </si>
  <si>
    <t xml:space="preserve"> U/m</t>
  </si>
  <si>
    <t>Cantitate</t>
  </si>
  <si>
    <t>Preţ</t>
  </si>
  <si>
    <t xml:space="preserve"> crt</t>
  </si>
  <si>
    <t>articolului</t>
  </si>
  <si>
    <t>unitar</t>
  </si>
  <si>
    <t>total</t>
  </si>
  <si>
    <t>Clearing brush, undergrowth and vegetation and removal of topsoil</t>
  </si>
  <si>
    <t>Lin.m.</t>
  </si>
  <si>
    <t>Shape and compact subgrade</t>
  </si>
  <si>
    <t>Trimming and shaping of slopes</t>
  </si>
  <si>
    <t xml:space="preserve">Placing of topsoil in nominal 150mm layer  </t>
  </si>
  <si>
    <t>Sq.m.</t>
  </si>
  <si>
    <t>Tonnes</t>
  </si>
  <si>
    <t>Excavation and disposal or reuse of existing pavement material</t>
  </si>
  <si>
    <t>Precast concrete kerbing and backing</t>
  </si>
  <si>
    <t>Number</t>
  </si>
  <si>
    <t>Cleaning of existing culverts</t>
  </si>
  <si>
    <t>Specn.</t>
  </si>
  <si>
    <t>Unit</t>
  </si>
  <si>
    <t>No</t>
  </si>
  <si>
    <t>Ref.</t>
  </si>
  <si>
    <t>Descrition</t>
  </si>
  <si>
    <t>Sum</t>
  </si>
  <si>
    <t>Months</t>
  </si>
  <si>
    <t>Provide, Furnish and equip Contract Office</t>
  </si>
  <si>
    <t>Maintain Contract Office</t>
  </si>
  <si>
    <t>Provide and Equip Site Laboratory and Office</t>
  </si>
  <si>
    <t>Provide Insurances</t>
  </si>
  <si>
    <t>00501</t>
  </si>
  <si>
    <t>00801</t>
  </si>
  <si>
    <t>Manage and maintain traffic throughout the period of he Works</t>
  </si>
  <si>
    <t>00701</t>
  </si>
  <si>
    <t>1.   General Items</t>
  </si>
  <si>
    <t>Grand Summary</t>
  </si>
  <si>
    <t>General Summary</t>
  </si>
  <si>
    <t>General Items</t>
  </si>
  <si>
    <t>Bill No. 2</t>
  </si>
  <si>
    <t>Site Clearance</t>
  </si>
  <si>
    <t>Bill No. 3</t>
  </si>
  <si>
    <t>Earthworks</t>
  </si>
  <si>
    <t>Bill No. 4</t>
  </si>
  <si>
    <t>Pavement</t>
  </si>
  <si>
    <t>Bridgeworks</t>
  </si>
  <si>
    <t>Bill No. 6</t>
  </si>
  <si>
    <t>Bill No. 7</t>
  </si>
  <si>
    <t>Miscellaneous Works</t>
  </si>
  <si>
    <t>Bill No. 9</t>
  </si>
  <si>
    <t>Slip Remedial Works</t>
  </si>
  <si>
    <t>Dayworks</t>
  </si>
  <si>
    <t>Subtotal of Bills</t>
  </si>
  <si>
    <t>Bill No. 5.  Drainage</t>
  </si>
  <si>
    <t>Bill No. 8</t>
  </si>
  <si>
    <t>Bill No. 10</t>
  </si>
  <si>
    <t>Bill No. 1</t>
  </si>
  <si>
    <t>Item No.</t>
  </si>
  <si>
    <t>Quantitiy</t>
  </si>
  <si>
    <t>Geotextile fabric Type 1 in reinforcement to Embankment</t>
  </si>
  <si>
    <t>Terasamente</t>
  </si>
  <si>
    <t>Sistem rutier</t>
  </si>
  <si>
    <t>Total Estimated Price</t>
  </si>
  <si>
    <t>EUROS</t>
  </si>
  <si>
    <t>Not Used</t>
  </si>
  <si>
    <t>Lucrari de pregatire a santierului</t>
  </si>
  <si>
    <t>Evacuarea apelor</t>
  </si>
  <si>
    <t>Poduri</t>
  </si>
  <si>
    <t>Indicatoare, marcaje si parapeti rutiere</t>
  </si>
  <si>
    <t>Masuri contra deformaţiilor de teren</t>
  </si>
  <si>
    <t>Contract 1</t>
  </si>
  <si>
    <t>Contract 2</t>
  </si>
  <si>
    <t>Contract 3</t>
  </si>
  <si>
    <t xml:space="preserve"> (km44+32-km66+67)</t>
  </si>
  <si>
    <t>km 10,78-km26,6</t>
  </si>
  <si>
    <t>km26,6-km66+67)</t>
  </si>
  <si>
    <t>Total To Earthworks Summary</t>
  </si>
  <si>
    <t>Total To Pavement Summary</t>
  </si>
  <si>
    <t>Removal of Culvert Inlet or Outlet</t>
  </si>
  <si>
    <t>Construction of drop inlets to pipe culverts of any diameter</t>
  </si>
  <si>
    <t>Repair of lined side drain</t>
  </si>
  <si>
    <t>Minor repair of the infrasructure and superstructure elements with reinforced concrete</t>
  </si>
  <si>
    <t>Dismantling of the metal pedestrian parapets</t>
  </si>
  <si>
    <t>Removal of the asphalt pavement on the bridge deck</t>
  </si>
  <si>
    <t>Execution of metal safety parapets on the bridge deck</t>
  </si>
  <si>
    <t>Execution of metal safety parapets on the approach embankment</t>
  </si>
  <si>
    <t xml:space="preserve">Painting of the poles of metal safety parapets </t>
  </si>
  <si>
    <t>Protection to approach embankment slopes with reinforced concrete of 12 cm thicknes over a layer of crushed stone  of 10 cm thickness</t>
  </si>
  <si>
    <t>Total to Bridges Summary</t>
  </si>
  <si>
    <t>Location</t>
  </si>
  <si>
    <t>Sector PC278+00 - PC 284+50</t>
  </si>
  <si>
    <t>Sector  PC295+00 - PC 299+00</t>
  </si>
  <si>
    <t>Sector  PC 329+50 – PC 333+25</t>
  </si>
  <si>
    <t>Total Slips to Summary</t>
  </si>
  <si>
    <t>Installation of road signs Type B - 700</t>
  </si>
  <si>
    <t>Installation of road signs Type D - 700</t>
  </si>
  <si>
    <t>Installation of road signs Type A- 900</t>
  </si>
  <si>
    <t>Installation of road signs 700x350</t>
  </si>
  <si>
    <t>Installation of road signs 600x900</t>
  </si>
  <si>
    <t>Installation of road signs 2250x500</t>
  </si>
  <si>
    <t>Installation of road signs 2200x500</t>
  </si>
  <si>
    <t>Installation of Kilometer posts</t>
  </si>
  <si>
    <t>Installation of marker posts</t>
  </si>
  <si>
    <t>Road marking Type 1.3;  a continuous line of width2x 0.1 m</t>
  </si>
  <si>
    <t>Road marking Type 1.5; a discontinuous line with the ratio of segments and intervals 1:3, width 0.1 m</t>
  </si>
  <si>
    <t>Road marking Type 1.6; a discontinuous line with the ratio of segments and intervals 3:1, width 0.1 m</t>
  </si>
  <si>
    <t>Road marking Type1.7 a discontinuous line with the ratio of segments and intervals 1:1, width 0.1 m</t>
  </si>
  <si>
    <t>Road marking Type 1.11; a double line, width 0.10m, having a discontinuous line with a ratio of segments and intervals 3:1and a continuous line</t>
  </si>
  <si>
    <t>1.13 road marking</t>
  </si>
  <si>
    <t>1.18 road marking</t>
  </si>
  <si>
    <t>1.20 road marking</t>
  </si>
  <si>
    <t>1.16.1 road marking</t>
  </si>
  <si>
    <t>1.16.2 road marking</t>
  </si>
  <si>
    <t>1.16.3 road marking</t>
  </si>
  <si>
    <t>Install new galvanised steel Guard Rail type 11 DO MJ</t>
  </si>
  <si>
    <t>Total Signs and Markings to Summary</t>
  </si>
  <si>
    <t>Discription</t>
  </si>
  <si>
    <t>Subbase courses of crushed limestone M300 H=15cm; H=25cm</t>
  </si>
  <si>
    <t>Litres</t>
  </si>
  <si>
    <t>Construction of culverts (dia 600mm) at entrance to properties and side roads</t>
  </si>
  <si>
    <t>9A.7</t>
  </si>
  <si>
    <t>9B, Property accesses</t>
  </si>
  <si>
    <t>9B.2</t>
  </si>
  <si>
    <t>Sand drainage layer h=10sm</t>
  </si>
  <si>
    <t>9B.3</t>
  </si>
  <si>
    <t>Subbase courses of crushed limestone M300 H=15cm;</t>
  </si>
  <si>
    <t>9B.4</t>
  </si>
  <si>
    <t>9B.5</t>
  </si>
  <si>
    <t>9B.6</t>
  </si>
  <si>
    <t>9B.7</t>
  </si>
  <si>
    <t>9C, Walkway</t>
  </si>
  <si>
    <t>9C.1</t>
  </si>
  <si>
    <t>9C.2</t>
  </si>
  <si>
    <t>Total Miscellaneous Works to Summary</t>
  </si>
  <si>
    <t>9A, Side Roads, Junctions, Bus Iaybys, etc</t>
  </si>
  <si>
    <t>Base course made of fine grained porous asphalt concrete M1 Thickness 60mm</t>
  </si>
  <si>
    <t>Total Drainage To Summary</t>
  </si>
  <si>
    <t>Removal of kilometre posts and dispose</t>
  </si>
  <si>
    <t>Regrade Shoulders</t>
  </si>
  <si>
    <t>Embankment construction using materials supplied from Common Excavation or Borrow</t>
  </si>
  <si>
    <t>Any type of excavations, including slipped soil and benches with material transported to embankment or to spoil.</t>
  </si>
  <si>
    <t>Excavate materials in Borrow pit and transport to site of embankment</t>
  </si>
  <si>
    <t xml:space="preserve">Planting of trees  </t>
  </si>
  <si>
    <t xml:space="preserve">Pothole patching with asphalt </t>
  </si>
  <si>
    <t>Cleaning and grouting of cracks</t>
  </si>
  <si>
    <t xml:space="preserve">Regulating course of asphalt mixture </t>
  </si>
  <si>
    <t xml:space="preserve">Milling of existing asphalt pavement </t>
  </si>
  <si>
    <t>Sand drainage layer</t>
  </si>
  <si>
    <t>Base courses of crushed granite</t>
  </si>
  <si>
    <t xml:space="preserve">Prime-coat using cutback bitumen </t>
  </si>
  <si>
    <t>Tack coat using cutback bitumen or bituminous emulsion</t>
  </si>
  <si>
    <t>Wearing course of asphalt concrete from fine grained dense asphalt Type A M1 thickness 40mm</t>
  </si>
  <si>
    <t>Base course made of fine grained porous asphalt concrete M1, thickness 40mm</t>
  </si>
  <si>
    <t>Base course made of coarse grained porous asphalt concrete M1 thickness 75mm</t>
  </si>
  <si>
    <t>Base course made of coarse grained porous asphalt concrete e M1 thickness 85mm</t>
  </si>
  <si>
    <t>Geotextile fabric Type 2 as a filter membrane .</t>
  </si>
  <si>
    <t>50103A</t>
  </si>
  <si>
    <t>50105A</t>
  </si>
  <si>
    <t>50107A</t>
  </si>
  <si>
    <t>Removal of existing culvert barrel</t>
  </si>
  <si>
    <t>Construction of culvert inlets and outlets to pipe culverts (pipe diameter to be stated)  m</t>
  </si>
  <si>
    <t>Construction of new pipe culverts (pipe diameter to be stated)</t>
  </si>
  <si>
    <t>Extension of pipe culverts (pipe diameter to be stated) m type TN</t>
  </si>
  <si>
    <t>Lin. metre</t>
  </si>
  <si>
    <t>Repairing of culvert drop inlet structures</t>
  </si>
  <si>
    <t>New construction of Triangular section chute or spillway on embankment slope 0,6 wide x0.3 deep or other approved section made of precast concrete units or cast in situ</t>
  </si>
  <si>
    <t xml:space="preserve">New construction of Lined side drain or waterway Type 1 with precast concrete units and/or concrete cast in situ. </t>
  </si>
  <si>
    <t>New construction of Lined side drain or waterway Type 2 with precast concrete units and/or concrete cast in situ including anchor blocks.</t>
  </si>
  <si>
    <t>New construction of Lined side drain Type 4 with precast concrete units and/or concrete cast in situ rectangular 0.60 x 0.45.</t>
  </si>
  <si>
    <t>5.  Bridgeworks Summary</t>
  </si>
  <si>
    <t xml:space="preserve">Road marking Type 1.8; </t>
  </si>
  <si>
    <t>Road marking Type 1.1.1;  a continuous line of width 0.1 m</t>
  </si>
  <si>
    <t>1.14.1 road marking</t>
  </si>
  <si>
    <t>1.19 road marking</t>
  </si>
  <si>
    <t>1.23 road marking</t>
  </si>
  <si>
    <t>Installation of road signs 2800х1150</t>
  </si>
  <si>
    <t>Removal of concrete kerb and dispose</t>
  </si>
  <si>
    <t>Excavation in all materials including slipped soil and benches with material transported to embankment or to spoil</t>
  </si>
  <si>
    <t>Mounting of bridge deck slabs of reinforced concrete,  6,00 m span</t>
  </si>
  <si>
    <t>unit</t>
  </si>
  <si>
    <t>Total Side Roads, Junctions, Bus Laybus To Miscellaneous Works Summary</t>
  </si>
  <si>
    <t>9A.8</t>
  </si>
  <si>
    <t>9A.9</t>
  </si>
  <si>
    <t>9A.10</t>
  </si>
  <si>
    <t>9A.11</t>
  </si>
  <si>
    <t>9A.12</t>
  </si>
  <si>
    <t>9A.13</t>
  </si>
  <si>
    <t>9A.14</t>
  </si>
  <si>
    <t>9A.15</t>
  </si>
  <si>
    <t>9A.16</t>
  </si>
  <si>
    <t>9A.17</t>
  </si>
  <si>
    <t>9B.8</t>
  </si>
  <si>
    <t>Total Property Accesses To Miscellaneous Works Summary</t>
  </si>
  <si>
    <t>Repair of existing sidewalk with asphalt concrete</t>
  </si>
  <si>
    <t>Construction of new sidewalk with Asphalt concrete surface</t>
  </si>
  <si>
    <t>Miscellaneous Works Summary</t>
  </si>
  <si>
    <t>TOTAL for 9A: Side Roads, Junctions, Bus Laybus</t>
  </si>
  <si>
    <t>TOTAL for 9B: Property Accesses</t>
  </si>
  <si>
    <t>TOTAL for 9C: Walkway</t>
  </si>
  <si>
    <t>Total Miscellaneous Works To Summary</t>
  </si>
  <si>
    <t>3.03</t>
  </si>
  <si>
    <t>6. Slip Remedial Works</t>
  </si>
  <si>
    <t>Excavation in all materials other than concrete including slipped soil and benches with material run to spoil or used in counterberms and miscellaneous embankment works.</t>
  </si>
  <si>
    <r>
      <t xml:space="preserve">Construction of bored piles </t>
    </r>
    <r>
      <rPr>
        <sz val="11"/>
        <rFont val="Symbol"/>
        <family val="1"/>
        <charset val="2"/>
      </rPr>
      <t>Æ</t>
    </r>
    <r>
      <rPr>
        <sz val="11"/>
        <rFont val="Times New Roman"/>
        <family val="1"/>
        <charset val="204"/>
      </rPr>
      <t>1.20m</t>
    </r>
  </si>
  <si>
    <t>Construction of the manhole</t>
  </si>
  <si>
    <t>Total Side Remedial To Summary</t>
  </si>
  <si>
    <t>Provision of approach slabs at existing bridges, length 4 metres, where there is no existing approach slab</t>
  </si>
  <si>
    <t>Construction of expansion joints to new decks  (Deck length less than 12 metres)</t>
  </si>
  <si>
    <t xml:space="preserve">Waterproofing to existing bridge decks </t>
  </si>
  <si>
    <t>Waterproofing to new bridge decks</t>
  </si>
  <si>
    <t xml:space="preserve">Execution of metal safety  parapets on the bridge deck </t>
  </si>
  <si>
    <t>Execution of metal safety  parapets with stub foundation on the bridge deck</t>
  </si>
  <si>
    <t xml:space="preserve">Execution of metal safety  parapets on the embankment  </t>
  </si>
  <si>
    <t xml:space="preserve">Painting of the poles of the metal safety parapets  </t>
  </si>
  <si>
    <t>Protection to approach embankment slopes with reinforced concrete of 12 cm thickness over a layer of crushed stone of 10 cm thickness</t>
  </si>
  <si>
    <t>Laying of 70 mm of fine asphalt Type A, M-I, on the carriageway of the bridge deck in two layers</t>
  </si>
  <si>
    <t>Laying of 40mm of fine asphalt Type A, M-I, on the walkways</t>
  </si>
  <si>
    <t>Provision and installation of rubber bearing pads</t>
  </si>
  <si>
    <t>Demolishing of reinforced concrete parapeţs of the bridge or embankment</t>
  </si>
  <si>
    <t>Dismantling of the walkways of reinforced concrete</t>
  </si>
  <si>
    <t>Total Bridge Repairs km 26+906 to Bridge Summary</t>
  </si>
  <si>
    <r>
      <t>Painting of the visible surfaces of the infrastructure and superstructure elements using l</t>
    </r>
    <r>
      <rPr>
        <sz val="11"/>
        <rFont val="Times New Roman"/>
        <family val="1"/>
        <charset val="204"/>
      </rPr>
      <t>iquid Suspension of cement with polymers</t>
    </r>
  </si>
  <si>
    <t>Provision of  approach slabs at existing bridges, length 4,0 metres, where there is no existing approach slab</t>
  </si>
  <si>
    <t>Construction of expanssion joints to new decks (deck length less than 12 metres)</t>
  </si>
  <si>
    <t>Laying of 70 mm of fine asphalt Type A, M-I,  on the carriageway of the bridge deck in two layers</t>
  </si>
  <si>
    <t>Total Bridgeworks to Summary</t>
  </si>
  <si>
    <t>Demolition of the concrete ditch</t>
  </si>
  <si>
    <t>20104A</t>
  </si>
  <si>
    <t>Excavation of waste concrete of culvert demolition and transported to embankment or to spoil.</t>
  </si>
  <si>
    <t>2.09</t>
  </si>
  <si>
    <t>Consolidation of new trapezoidal side ditch with grass seeding</t>
  </si>
  <si>
    <t>Consolidation of new trapezoidal side ditch with crushed stone</t>
  </si>
  <si>
    <t>Piles factory manufacture, transporting and installation on the site</t>
  </si>
  <si>
    <t>Production and installation of reinforced concrete girders</t>
  </si>
  <si>
    <t>Hand drilling in reinforced concrete</t>
  </si>
  <si>
    <t>Production and installation of steel parts and armature</t>
  </si>
  <si>
    <t>kg</t>
  </si>
  <si>
    <t>Construction of the filter drain</t>
  </si>
  <si>
    <t>Execution iron covers</t>
  </si>
  <si>
    <t>4.15</t>
  </si>
  <si>
    <t>4.17</t>
  </si>
  <si>
    <t>5.11.22</t>
  </si>
  <si>
    <t>01601</t>
  </si>
  <si>
    <t>Compliaance with Environmental Menagement Plan Reguirements</t>
  </si>
  <si>
    <t>2.10</t>
  </si>
  <si>
    <t>3. Earthworks</t>
  </si>
  <si>
    <t>2. Site Clearing Off</t>
  </si>
  <si>
    <t>4. Road Pavement</t>
  </si>
  <si>
    <t>4.16</t>
  </si>
  <si>
    <t>Sub base courses of ballast or crushed limestone</t>
  </si>
  <si>
    <t>5. Drainage</t>
  </si>
  <si>
    <t>6.10.01</t>
  </si>
  <si>
    <t>6.10.02</t>
  </si>
  <si>
    <t>6.10.03</t>
  </si>
  <si>
    <t>6.10.04</t>
  </si>
  <si>
    <t>6.10.05</t>
  </si>
  <si>
    <t>6.10.06</t>
  </si>
  <si>
    <t>6.10.07</t>
  </si>
  <si>
    <t>6.10.08</t>
  </si>
  <si>
    <t>6.10.09</t>
  </si>
  <si>
    <t>6.10.10</t>
  </si>
  <si>
    <t>6.10.11</t>
  </si>
  <si>
    <t>6.10.12</t>
  </si>
  <si>
    <t>6.10.13</t>
  </si>
  <si>
    <t>6.10.14</t>
  </si>
  <si>
    <t>6.10.15</t>
  </si>
  <si>
    <t>6.10.16</t>
  </si>
  <si>
    <t>6.10.17</t>
  </si>
  <si>
    <t>6.10.18</t>
  </si>
  <si>
    <t>6.10.19</t>
  </si>
  <si>
    <t>6.10.20</t>
  </si>
  <si>
    <t>6.10.21</t>
  </si>
  <si>
    <t>6.13. Bridge Repairs km 36+893</t>
  </si>
  <si>
    <t>6.11.01</t>
  </si>
  <si>
    <t>6.11.02</t>
  </si>
  <si>
    <t>6.11.03</t>
  </si>
  <si>
    <t>6.11.04</t>
  </si>
  <si>
    <t>6.11.05</t>
  </si>
  <si>
    <t>6.11.06</t>
  </si>
  <si>
    <t>6.11.07</t>
  </si>
  <si>
    <t>6.11.08</t>
  </si>
  <si>
    <t>6.11.09</t>
  </si>
  <si>
    <t>6.11.10</t>
  </si>
  <si>
    <t>6.11.11</t>
  </si>
  <si>
    <t>6.11.12</t>
  </si>
  <si>
    <t>6.11.13</t>
  </si>
  <si>
    <t>6.11.14</t>
  </si>
  <si>
    <t>6.11.15</t>
  </si>
  <si>
    <t>6.11.16</t>
  </si>
  <si>
    <t>6.11.17</t>
  </si>
  <si>
    <t>6.11.18</t>
  </si>
  <si>
    <t>6.11.19</t>
  </si>
  <si>
    <t>6.11.20</t>
  </si>
  <si>
    <t>6.11.21</t>
  </si>
  <si>
    <t>6.12.01</t>
  </si>
  <si>
    <t>6.12.02</t>
  </si>
  <si>
    <t>6.12.03</t>
  </si>
  <si>
    <t>6.12.04</t>
  </si>
  <si>
    <t>6.12.05</t>
  </si>
  <si>
    <t>6.12.06</t>
  </si>
  <si>
    <t>6.12.07</t>
  </si>
  <si>
    <t>6.12.08</t>
  </si>
  <si>
    <t>6.12.09</t>
  </si>
  <si>
    <t>6.12.10</t>
  </si>
  <si>
    <t>6.12.11</t>
  </si>
  <si>
    <t>6.12.12</t>
  </si>
  <si>
    <t>6.12.13</t>
  </si>
  <si>
    <t>6.12.14</t>
  </si>
  <si>
    <t>6.12.15</t>
  </si>
  <si>
    <t>6.12.16</t>
  </si>
  <si>
    <t>6.12.17</t>
  </si>
  <si>
    <t>6.12.18</t>
  </si>
  <si>
    <t>6.12.19</t>
  </si>
  <si>
    <t>6.12.20</t>
  </si>
  <si>
    <t>6.12.21</t>
  </si>
  <si>
    <t>6.12.22</t>
  </si>
  <si>
    <t>6.12. Bridge Repairs km 33+339</t>
  </si>
  <si>
    <t>6.13.01</t>
  </si>
  <si>
    <t>6.13.02</t>
  </si>
  <si>
    <t>6.13.03</t>
  </si>
  <si>
    <t>6.13.04</t>
  </si>
  <si>
    <t>6.13.05</t>
  </si>
  <si>
    <t>6.13.06</t>
  </si>
  <si>
    <t>6.13.07</t>
  </si>
  <si>
    <t>6.13.08</t>
  </si>
  <si>
    <t>6.13.09</t>
  </si>
  <si>
    <t>6.13.10</t>
  </si>
  <si>
    <t>6.13.11</t>
  </si>
  <si>
    <t>6.13.12</t>
  </si>
  <si>
    <t>6.13.13</t>
  </si>
  <si>
    <t>6.13.14</t>
  </si>
  <si>
    <t>6.13.15</t>
  </si>
  <si>
    <t>6.13.16</t>
  </si>
  <si>
    <t xml:space="preserve"> 6.10. Bridge Repairs km 26 + 906</t>
  </si>
  <si>
    <t>6.10. Bridge Repairs km 26 + 906</t>
  </si>
  <si>
    <t>6.11. Bridge Repairs km 30+091</t>
  </si>
  <si>
    <t>7.   Slip Remedial Works</t>
  </si>
  <si>
    <t>8.01</t>
  </si>
  <si>
    <t>8.02</t>
  </si>
  <si>
    <t>8.03</t>
  </si>
  <si>
    <t>8.04</t>
  </si>
  <si>
    <t>8.05</t>
  </si>
  <si>
    <t>8.06</t>
  </si>
  <si>
    <t>8.07</t>
  </si>
  <si>
    <t>8.08</t>
  </si>
  <si>
    <t>8.09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</si>
  <si>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</si>
  <si>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</si>
  <si>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</si>
  <si>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</si>
  <si>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</si>
  <si>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</si>
  <si>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</si>
  <si>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</si>
  <si>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</si>
  <si>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</si>
  <si>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</si>
  <si>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</si>
  <si>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</si>
  <si>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</si>
  <si>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</si>
  <si>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</si>
  <si>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</si>
  <si>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</si>
  <si>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 Signs, Markings and Guardrail</t>
  </si>
  <si>
    <t>10.11M</t>
  </si>
  <si>
    <t>Concrete class B10</t>
  </si>
  <si>
    <t>Cu.m.</t>
  </si>
  <si>
    <t>10.12M</t>
  </si>
  <si>
    <t>10.13M</t>
  </si>
  <si>
    <t>10.14M</t>
  </si>
  <si>
    <t>10.15M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</si>
  <si>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</si>
  <si>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</si>
  <si>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</si>
  <si>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</si>
  <si>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</si>
  <si>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</si>
  <si>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</si>
  <si>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</si>
  <si>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</si>
  <si>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</si>
  <si>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</si>
  <si>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</si>
  <si>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</si>
  <si>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5.14</t>
  </si>
  <si>
    <t>5.15</t>
  </si>
  <si>
    <t>5.16</t>
  </si>
  <si>
    <t>Remove steel W-beam type guard rail and deliver to Employer</t>
  </si>
  <si>
    <t>Removal of existing kerbs and dispose</t>
  </si>
  <si>
    <t>Traffic signs removal and deliver to Employer</t>
  </si>
  <si>
    <t>Provide Diversion Road</t>
  </si>
  <si>
    <t>Trees clearance and dispose</t>
  </si>
  <si>
    <t>Remove marker posts and dispose</t>
  </si>
  <si>
    <t>PROVISIONAL SUM FOR CONTINGENCIES</t>
  </si>
  <si>
    <t>R14 Balti - Sarateni Road - Lot 1: km 26+600 - km 38+300</t>
  </si>
  <si>
    <t>Provide material for new road embankment from borrow pits with soaked CBR &gt; 6%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</si>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</sst>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"/>
    <numFmt numFmtId="166" formatCode="_-* #,##0_-;\-* #,##0_-;_-* &quot;-&quot;??_-;_-@_-"/>
  </numFmts>
  <fonts count="26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1"/>
      <name val="Arial"/>
      <family val="2"/>
      <charset val="204"/>
    </font>
    <font>
      <b/>
      <sz val="10"/>
      <name val="Arial"/>
      <family val="2"/>
    </font>
    <font>
      <b/>
      <sz val="12"/>
      <name val="Arial"/>
      <family val="2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4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Symbol"/>
      <family val="1"/>
      <charset val="2"/>
    </font>
    <font>
      <sz val="11"/>
      <color indexed="48"/>
      <name val="Arial"/>
      <family val="2"/>
      <charset val="204"/>
    </font>
    <font>
      <sz val="11"/>
      <name val="TimesNewRoman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6">
    <xf numFmtId="0" fontId="0" fillId="0" borderId="0" xfId="0"/>
    <xf numFmtId="0" fontId="21" fillId="0" borderId="0" xfId="0" applyFont="1" applyFill="1" applyProtection="1"/>
    <xf numFmtId="0" fontId="21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Protection="1"/>
    <xf numFmtId="0" fontId="5" fillId="0" borderId="0" xfId="0" applyFont="1" applyFill="1" applyProtection="1"/>
    <xf numFmtId="0" fontId="12" fillId="0" borderId="0" xfId="0" applyFont="1" applyFill="1" applyProtection="1"/>
    <xf numFmtId="0" fontId="12" fillId="0" borderId="0" xfId="2" applyFont="1" applyFill="1" applyBorder="1" applyAlignment="1" applyProtection="1">
      <alignment vertical="center"/>
    </xf>
    <xf numFmtId="0" fontId="12" fillId="0" borderId="38" xfId="2" applyFont="1" applyFill="1" applyBorder="1" applyAlignment="1" applyProtection="1">
      <alignment vertical="center"/>
    </xf>
    <xf numFmtId="0" fontId="12" fillId="0" borderId="14" xfId="2" applyFont="1" applyFill="1" applyBorder="1" applyAlignment="1" applyProtection="1">
      <alignment vertical="center"/>
    </xf>
    <xf numFmtId="0" fontId="12" fillId="0" borderId="36" xfId="2" applyFont="1" applyFill="1" applyBorder="1" applyAlignment="1" applyProtection="1">
      <alignment vertical="center"/>
    </xf>
    <xf numFmtId="0" fontId="5" fillId="0" borderId="0" xfId="0" applyFont="1" applyProtection="1"/>
    <xf numFmtId="0" fontId="9" fillId="0" borderId="0" xfId="2" applyFont="1" applyFill="1" applyBorder="1" applyAlignment="1" applyProtection="1"/>
    <xf numFmtId="0" fontId="9" fillId="0" borderId="38" xfId="2" applyFont="1" applyFill="1" applyBorder="1" applyAlignment="1" applyProtection="1"/>
    <xf numFmtId="0" fontId="9" fillId="0" borderId="14" xfId="2" applyFont="1" applyFill="1" applyBorder="1" applyAlignment="1" applyProtection="1"/>
    <xf numFmtId="0" fontId="3" fillId="0" borderId="47" xfId="2" applyFont="1" applyFill="1" applyBorder="1" applyAlignment="1" applyProtection="1"/>
    <xf numFmtId="0" fontId="3" fillId="0" borderId="39" xfId="2" applyFont="1" applyFill="1" applyBorder="1" applyAlignment="1" applyProtection="1"/>
    <xf numFmtId="0" fontId="19" fillId="0" borderId="3" xfId="0" applyFont="1" applyFill="1" applyBorder="1" applyProtection="1"/>
    <xf numFmtId="0" fontId="18" fillId="0" borderId="6" xfId="0" applyFont="1" applyFill="1" applyBorder="1" applyProtection="1"/>
    <xf numFmtId="0" fontId="18" fillId="0" borderId="7" xfId="0" applyFont="1" applyFill="1" applyBorder="1" applyProtection="1"/>
    <xf numFmtId="0" fontId="19" fillId="0" borderId="29" xfId="0" applyFont="1" applyFill="1" applyBorder="1" applyAlignment="1" applyProtection="1">
      <alignment horizontal="center"/>
    </xf>
    <xf numFmtId="0" fontId="0" fillId="0" borderId="19" xfId="0" applyFill="1" applyBorder="1" applyProtection="1"/>
    <xf numFmtId="0" fontId="0" fillId="0" borderId="35" xfId="0" applyFill="1" applyBorder="1" applyProtection="1"/>
    <xf numFmtId="0" fontId="0" fillId="0" borderId="24" xfId="0" applyFill="1" applyBorder="1" applyProtection="1"/>
    <xf numFmtId="4" fontId="5" fillId="0" borderId="40" xfId="0" applyNumberFormat="1" applyFont="1" applyFill="1" applyBorder="1" applyProtection="1"/>
    <xf numFmtId="0" fontId="0" fillId="0" borderId="36" xfId="0" applyFill="1" applyBorder="1" applyProtection="1"/>
    <xf numFmtId="0" fontId="0" fillId="0" borderId="1" xfId="0" applyFill="1" applyBorder="1" applyProtection="1"/>
    <xf numFmtId="0" fontId="9" fillId="0" borderId="48" xfId="0" applyFont="1" applyFill="1" applyBorder="1" applyProtection="1"/>
    <xf numFmtId="0" fontId="9" fillId="0" borderId="49" xfId="0" applyFont="1" applyFill="1" applyBorder="1" applyProtection="1"/>
    <xf numFmtId="0" fontId="9" fillId="0" borderId="50" xfId="0" applyFont="1" applyFill="1" applyBorder="1" applyProtection="1"/>
    <xf numFmtId="4" fontId="12" fillId="0" borderId="42" xfId="0" applyNumberFormat="1" applyFont="1" applyFill="1" applyBorder="1" applyProtection="1"/>
    <xf numFmtId="0" fontId="0" fillId="0" borderId="36" xfId="0" applyFill="1" applyBorder="1" applyAlignment="1" applyProtection="1">
      <alignment horizontal="center" vertical="center"/>
    </xf>
    <xf numFmtId="3" fontId="0" fillId="0" borderId="1" xfId="0" applyNumberFormat="1" applyFill="1" applyBorder="1" applyProtection="1"/>
    <xf numFmtId="3" fontId="0" fillId="0" borderId="0" xfId="0" applyNumberFormat="1" applyFill="1" applyProtection="1"/>
    <xf numFmtId="0" fontId="9" fillId="0" borderId="51" xfId="0" applyFont="1" applyFill="1" applyBorder="1" applyProtection="1"/>
    <xf numFmtId="0" fontId="9" fillId="0" borderId="39" xfId="0" applyFont="1" applyFill="1" applyBorder="1" applyProtection="1"/>
    <xf numFmtId="0" fontId="9" fillId="0" borderId="52" xfId="0" applyFont="1" applyFill="1" applyBorder="1" applyProtection="1"/>
    <xf numFmtId="4" fontId="12" fillId="0" borderId="34" xfId="0" applyNumberFormat="1" applyFont="1" applyFill="1" applyBorder="1" applyProtection="1"/>
    <xf numFmtId="1" fontId="0" fillId="0" borderId="36" xfId="0" applyNumberFormat="1" applyFill="1" applyBorder="1" applyAlignment="1" applyProtection="1">
      <alignment horizontal="center" vertical="center"/>
    </xf>
    <xf numFmtId="1" fontId="0" fillId="0" borderId="1" xfId="0" applyNumberFormat="1" applyFill="1" applyBorder="1" applyProtection="1"/>
    <xf numFmtId="0" fontId="9" fillId="0" borderId="43" xfId="0" applyFont="1" applyFill="1" applyBorder="1" applyProtection="1"/>
    <xf numFmtId="0" fontId="9" fillId="0" borderId="0" xfId="0" applyFont="1" applyFill="1" applyBorder="1" applyProtection="1"/>
    <xf numFmtId="0" fontId="9" fillId="0" borderId="53" xfId="0" applyFont="1" applyFill="1" applyBorder="1" applyProtection="1"/>
    <xf numFmtId="4" fontId="12" fillId="0" borderId="54" xfId="0" applyNumberFormat="1" applyFont="1" applyFill="1" applyBorder="1" applyProtection="1"/>
    <xf numFmtId="166" fontId="12" fillId="0" borderId="36" xfId="8" applyNumberFormat="1" applyFont="1" applyFill="1" applyBorder="1" applyAlignment="1" applyProtection="1">
      <alignment horizontal="center" vertical="center"/>
    </xf>
    <xf numFmtId="166" fontId="12" fillId="0" borderId="1" xfId="8" applyNumberFormat="1" applyFont="1" applyFill="1" applyBorder="1" applyAlignment="1" applyProtection="1">
      <alignment horizontal="center"/>
    </xf>
    <xf numFmtId="1" fontId="9" fillId="0" borderId="1" xfId="0" applyNumberFormat="1" applyFont="1" applyFill="1" applyBorder="1" applyProtection="1"/>
    <xf numFmtId="0" fontId="9" fillId="0" borderId="27" xfId="0" applyFont="1" applyFill="1" applyBorder="1" applyProtection="1"/>
    <xf numFmtId="0" fontId="9" fillId="0" borderId="28" xfId="0" applyFont="1" applyFill="1" applyBorder="1" applyProtection="1"/>
    <xf numFmtId="0" fontId="9" fillId="0" borderId="55" xfId="0" applyFont="1" applyFill="1" applyBorder="1" applyProtection="1"/>
    <xf numFmtId="4" fontId="0" fillId="0" borderId="36" xfId="0" applyNumberFormat="1" applyFill="1" applyBorder="1" applyAlignment="1" applyProtection="1">
      <alignment horizontal="center" vertical="center"/>
    </xf>
    <xf numFmtId="4" fontId="0" fillId="0" borderId="1" xfId="0" applyNumberFormat="1" applyFill="1" applyBorder="1" applyProtection="1"/>
    <xf numFmtId="0" fontId="3" fillId="0" borderId="19" xfId="0" applyFont="1" applyFill="1" applyBorder="1" applyProtection="1"/>
    <xf numFmtId="0" fontId="3" fillId="0" borderId="35" xfId="0" applyFont="1" applyFill="1" applyBorder="1" applyProtection="1"/>
    <xf numFmtId="0" fontId="3" fillId="0" borderId="24" xfId="0" applyFont="1" applyFill="1" applyBorder="1" applyProtection="1"/>
    <xf numFmtId="4" fontId="12" fillId="0" borderId="40" xfId="0" applyNumberFormat="1" applyFont="1" applyFill="1" applyBorder="1" applyProtection="1"/>
    <xf numFmtId="0" fontId="3" fillId="0" borderId="28" xfId="0" applyFont="1" applyFill="1" applyBorder="1" applyProtection="1"/>
    <xf numFmtId="0" fontId="3" fillId="0" borderId="55" xfId="0" applyFont="1" applyFill="1" applyBorder="1" applyProtection="1"/>
    <xf numFmtId="4" fontId="12" fillId="0" borderId="44" xfId="0" applyNumberFormat="1" applyFont="1" applyFill="1" applyBorder="1" applyProtection="1"/>
    <xf numFmtId="1" fontId="9" fillId="0" borderId="36" xfId="0" applyNumberFormat="1" applyFont="1" applyFill="1" applyBorder="1" applyAlignment="1" applyProtection="1">
      <alignment horizontal="center" vertical="center"/>
    </xf>
    <xf numFmtId="3" fontId="9" fillId="0" borderId="1" xfId="0" applyNumberFormat="1" applyFont="1" applyFill="1" applyBorder="1" applyProtection="1"/>
    <xf numFmtId="4" fontId="3" fillId="0" borderId="40" xfId="0" applyNumberFormat="1" applyFont="1" applyFill="1" applyBorder="1" applyProtection="1"/>
    <xf numFmtId="0" fontId="19" fillId="0" borderId="27" xfId="0" applyFont="1" applyFill="1" applyBorder="1" applyProtection="1"/>
    <xf numFmtId="0" fontId="19" fillId="0" borderId="28" xfId="0" applyFont="1" applyFill="1" applyBorder="1" applyProtection="1"/>
    <xf numFmtId="0" fontId="6" fillId="0" borderId="28" xfId="0" applyFont="1" applyFill="1" applyBorder="1" applyProtection="1"/>
    <xf numFmtId="1" fontId="20" fillId="0" borderId="36" xfId="0" applyNumberFormat="1" applyFont="1" applyFill="1" applyBorder="1" applyAlignment="1" applyProtection="1">
      <alignment horizontal="center" vertical="center"/>
    </xf>
    <xf numFmtId="3" fontId="20" fillId="0" borderId="1" xfId="0" applyNumberFormat="1" applyFont="1" applyFill="1" applyBorder="1" applyProtection="1"/>
    <xf numFmtId="1" fontId="0" fillId="0" borderId="0" xfId="0" applyNumberFormat="1" applyFill="1" applyProtection="1"/>
    <xf numFmtId="0" fontId="6" fillId="0" borderId="0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/>
    <xf numFmtId="0" fontId="4" fillId="0" borderId="0" xfId="0" applyFont="1" applyProtection="1"/>
    <xf numFmtId="0" fontId="6" fillId="0" borderId="28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/>
    <xf numFmtId="0" fontId="6" fillId="0" borderId="4" xfId="0" applyFont="1" applyFill="1" applyBorder="1" applyAlignment="1" applyProtection="1">
      <alignment horizontal="center"/>
    </xf>
    <xf numFmtId="0" fontId="6" fillId="0" borderId="5" xfId="0" applyFont="1" applyFill="1" applyBorder="1" applyAlignment="1" applyProtection="1">
      <alignment horizontal="center"/>
    </xf>
    <xf numFmtId="0" fontId="4" fillId="0" borderId="4" xfId="0" applyFont="1" applyFill="1" applyBorder="1" applyProtection="1"/>
    <xf numFmtId="0" fontId="4" fillId="0" borderId="4" xfId="0" applyFont="1" applyFill="1" applyBorder="1" applyAlignment="1" applyProtection="1">
      <alignment horizontal="center" wrapText="1"/>
    </xf>
    <xf numFmtId="0" fontId="4" fillId="0" borderId="4" xfId="0" applyFont="1" applyFill="1" applyBorder="1" applyAlignment="1" applyProtection="1">
      <alignment horizontal="center"/>
    </xf>
    <xf numFmtId="0" fontId="4" fillId="0" borderId="5" xfId="0" applyFont="1" applyFill="1" applyBorder="1" applyProtection="1"/>
    <xf numFmtId="0" fontId="4" fillId="0" borderId="5" xfId="0" applyFont="1" applyFill="1" applyBorder="1" applyAlignment="1" applyProtection="1">
      <alignment wrapText="1"/>
    </xf>
    <xf numFmtId="0" fontId="4" fillId="0" borderId="5" xfId="0" applyFont="1" applyFill="1" applyBorder="1" applyAlignment="1" applyProtection="1">
      <alignment horizontal="center"/>
    </xf>
    <xf numFmtId="0" fontId="4" fillId="0" borderId="29" xfId="0" applyFont="1" applyFill="1" applyBorder="1" applyAlignment="1" applyProtection="1">
      <alignment horizontal="center"/>
    </xf>
    <xf numFmtId="0" fontId="4" fillId="0" borderId="29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17" xfId="0" quotePrefix="1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4" fontId="4" fillId="0" borderId="31" xfId="0" applyNumberFormat="1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1" xfId="0" quotePrefix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32" xfId="0" applyNumberFormat="1" applyFont="1" applyFill="1" applyBorder="1" applyAlignment="1" applyProtection="1">
      <alignment vertical="center"/>
    </xf>
    <xf numFmtId="0" fontId="4" fillId="0" borderId="1" xfId="0" quotePrefix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  <xf numFmtId="0" fontId="4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12" xfId="0" quotePrefix="1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Protection="1"/>
    <xf numFmtId="0" fontId="4" fillId="0" borderId="6" xfId="0" applyFont="1" applyFill="1" applyBorder="1" applyProtection="1"/>
    <xf numFmtId="0" fontId="4" fillId="0" borderId="6" xfId="0" applyFont="1" applyFill="1" applyBorder="1" applyAlignment="1" applyProtection="1">
      <alignment wrapText="1"/>
    </xf>
    <xf numFmtId="4" fontId="4" fillId="0" borderId="6" xfId="0" applyNumberFormat="1" applyFont="1" applyFill="1" applyBorder="1" applyAlignment="1" applyProtection="1">
      <alignment vertical="center"/>
    </xf>
    <xf numFmtId="4" fontId="4" fillId="0" borderId="29" xfId="0" applyNumberFormat="1" applyFont="1" applyFill="1" applyBorder="1" applyAlignment="1" applyProtection="1">
      <alignment vertical="center"/>
    </xf>
    <xf numFmtId="0" fontId="4" fillId="0" borderId="27" xfId="0" applyFont="1" applyFill="1" applyBorder="1" applyProtection="1"/>
    <xf numFmtId="0" fontId="18" fillId="0" borderId="28" xfId="0" applyFont="1" applyFill="1" applyBorder="1" applyProtection="1"/>
    <xf numFmtId="4" fontId="18" fillId="0" borderId="28" xfId="0" applyNumberFormat="1" applyFont="1" applyFill="1" applyBorder="1" applyProtection="1"/>
    <xf numFmtId="4" fontId="12" fillId="0" borderId="5" xfId="0" applyNumberFormat="1" applyFont="1" applyFill="1" applyBorder="1" applyProtection="1"/>
    <xf numFmtId="166" fontId="4" fillId="0" borderId="0" xfId="0" applyNumberFormat="1" applyFont="1" applyProtection="1"/>
    <xf numFmtId="0" fontId="4" fillId="0" borderId="0" xfId="0" applyFont="1" applyFill="1" applyProtection="1"/>
    <xf numFmtId="0" fontId="4" fillId="0" borderId="0" xfId="0" applyFont="1" applyFill="1" applyAlignment="1" applyProtection="1">
      <alignment wrapText="1"/>
    </xf>
    <xf numFmtId="4" fontId="4" fillId="0" borderId="21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12" xfId="0" applyNumberFormat="1" applyFont="1" applyFill="1" applyBorder="1" applyAlignment="1" applyProtection="1">
      <alignment vertical="center"/>
      <protection locked="0"/>
    </xf>
    <xf numFmtId="0" fontId="3" fillId="0" borderId="0" xfId="2" applyFont="1" applyFill="1" applyProtection="1"/>
    <xf numFmtId="0" fontId="5" fillId="0" borderId="0" xfId="2" applyFont="1" applyFill="1" applyProtection="1"/>
    <xf numFmtId="0" fontId="12" fillId="0" borderId="0" xfId="2" applyFont="1" applyBorder="1" applyAlignment="1" applyProtection="1">
      <alignment vertical="center"/>
    </xf>
    <xf numFmtId="0" fontId="9" fillId="0" borderId="4" xfId="2" applyFont="1" applyBorder="1" applyAlignment="1" applyProtection="1">
      <alignment horizontal="center"/>
    </xf>
    <xf numFmtId="0" fontId="9" fillId="0" borderId="5" xfId="2" applyFont="1" applyBorder="1" applyAlignment="1" applyProtection="1">
      <alignment horizontal="center"/>
    </xf>
    <xf numFmtId="0" fontId="3" fillId="0" borderId="29" xfId="2" applyFont="1" applyBorder="1" applyAlignment="1" applyProtection="1">
      <alignment horizontal="center"/>
    </xf>
    <xf numFmtId="49" fontId="1" fillId="0" borderId="20" xfId="2" applyNumberFormat="1" applyFont="1" applyFill="1" applyBorder="1" applyAlignment="1" applyProtection="1">
      <alignment horizontal="center" vertical="center"/>
    </xf>
    <xf numFmtId="0" fontId="3" fillId="0" borderId="21" xfId="2" applyFont="1" applyFill="1" applyBorder="1" applyAlignment="1" applyProtection="1">
      <alignment horizontal="center" vertical="center" wrapText="1"/>
    </xf>
    <xf numFmtId="0" fontId="3" fillId="0" borderId="21" xfId="2" applyFont="1" applyFill="1" applyBorder="1" applyAlignment="1" applyProtection="1">
      <alignment horizontal="left" vertical="center" wrapText="1"/>
    </xf>
    <xf numFmtId="165" fontId="3" fillId="0" borderId="23" xfId="2" applyNumberFormat="1" applyFont="1" applyFill="1" applyBorder="1" applyAlignment="1" applyProtection="1">
      <alignment horizontal="center" vertical="center"/>
    </xf>
    <xf numFmtId="4" fontId="3" fillId="0" borderId="31" xfId="2" applyNumberFormat="1" applyFont="1" applyFill="1" applyBorder="1" applyAlignment="1" applyProtection="1">
      <alignment horizontal="right" vertical="center"/>
    </xf>
    <xf numFmtId="49" fontId="1" fillId="0" borderId="15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32" xfId="2" applyNumberFormat="1" applyFont="1" applyFill="1" applyBorder="1" applyAlignment="1" applyProtection="1">
      <alignment horizontal="right" vertical="center"/>
    </xf>
    <xf numFmtId="0" fontId="3" fillId="0" borderId="1" xfId="2" applyFont="1" applyFill="1" applyBorder="1" applyAlignment="1" applyProtection="1">
      <alignment horizontal="center" vertical="center"/>
    </xf>
    <xf numFmtId="0" fontId="1" fillId="0" borderId="1" xfId="2" applyFont="1" applyFill="1" applyBorder="1" applyAlignment="1" applyProtection="1">
      <alignment horizontal="left" vertical="center" wrapText="1"/>
    </xf>
    <xf numFmtId="0" fontId="1" fillId="0" borderId="1" xfId="2" applyFont="1" applyFill="1" applyBorder="1" applyAlignment="1" applyProtection="1">
      <alignment vertical="center" wrapText="1"/>
    </xf>
    <xf numFmtId="0" fontId="1" fillId="0" borderId="1" xfId="2" applyFont="1" applyFill="1" applyBorder="1" applyAlignment="1" applyProtection="1">
      <alignment horizontal="center" vertical="center" wrapText="1"/>
    </xf>
    <xf numFmtId="4" fontId="1" fillId="0" borderId="32" xfId="2" applyNumberFormat="1" applyFont="1" applyFill="1" applyBorder="1" applyAlignment="1" applyProtection="1">
      <alignment horizontal="right" vertical="center" wrapText="1"/>
    </xf>
    <xf numFmtId="3" fontId="1" fillId="0" borderId="1" xfId="2" applyNumberFormat="1" applyFont="1" applyFill="1" applyBorder="1" applyAlignment="1" applyProtection="1">
      <alignment horizontal="center" vertical="center" wrapText="1"/>
    </xf>
    <xf numFmtId="0" fontId="3" fillId="0" borderId="3" xfId="2" applyFont="1" applyBorder="1" applyProtection="1"/>
    <xf numFmtId="0" fontId="3" fillId="0" borderId="6" xfId="2" applyFont="1" applyBorder="1" applyProtection="1"/>
    <xf numFmtId="4" fontId="3" fillId="0" borderId="6" xfId="2" applyNumberFormat="1" applyFont="1" applyBorder="1" applyProtection="1"/>
    <xf numFmtId="4" fontId="3" fillId="0" borderId="7" xfId="2" applyNumberFormat="1" applyFont="1" applyBorder="1" applyAlignment="1" applyProtection="1">
      <alignment horizontal="right"/>
    </xf>
    <xf numFmtId="0" fontId="9" fillId="0" borderId="3" xfId="0" applyFont="1" applyBorder="1" applyAlignment="1" applyProtection="1"/>
    <xf numFmtId="0" fontId="9" fillId="0" borderId="6" xfId="0" applyFont="1" applyBorder="1" applyAlignment="1" applyProtection="1"/>
    <xf numFmtId="0" fontId="9" fillId="0" borderId="6" xfId="0" applyFont="1" applyBorder="1" applyProtection="1"/>
    <xf numFmtId="4" fontId="9" fillId="0" borderId="6" xfId="0" applyNumberFormat="1" applyFont="1" applyBorder="1" applyProtection="1"/>
    <xf numFmtId="4" fontId="9" fillId="0" borderId="29" xfId="0" applyNumberFormat="1" applyFont="1" applyBorder="1" applyAlignment="1" applyProtection="1">
      <alignment horizontal="right"/>
    </xf>
    <xf numFmtId="0" fontId="14" fillId="0" borderId="0" xfId="0" applyFont="1" applyFill="1" applyProtection="1"/>
    <xf numFmtId="0" fontId="12" fillId="0" borderId="3" xfId="0" applyFont="1" applyBorder="1" applyAlignment="1" applyProtection="1"/>
    <xf numFmtId="0" fontId="12" fillId="0" borderId="6" xfId="0" applyFont="1" applyBorder="1" applyProtection="1"/>
    <xf numFmtId="0" fontId="12" fillId="0" borderId="6" xfId="0" applyFont="1" applyBorder="1" applyAlignment="1" applyProtection="1"/>
    <xf numFmtId="4" fontId="12" fillId="0" borderId="6" xfId="0" applyNumberFormat="1" applyFont="1" applyBorder="1" applyProtection="1"/>
    <xf numFmtId="4" fontId="12" fillId="0" borderId="29" xfId="0" applyNumberFormat="1" applyFont="1" applyBorder="1" applyAlignment="1" applyProtection="1">
      <alignment horizontal="right"/>
    </xf>
    <xf numFmtId="0" fontId="3" fillId="0" borderId="0" xfId="2" applyFont="1" applyProtection="1"/>
    <xf numFmtId="4" fontId="3" fillId="0" borderId="21" xfId="2" applyNumberFormat="1" applyFont="1" applyFill="1" applyBorder="1" applyAlignment="1" applyProtection="1">
      <alignment horizontal="center" vertical="center"/>
      <protection locked="0"/>
    </xf>
    <xf numFmtId="4" fontId="3" fillId="0" borderId="1" xfId="2" applyNumberFormat="1" applyFont="1" applyFill="1" applyBorder="1" applyAlignment="1" applyProtection="1">
      <alignment horizontal="center" vertical="center"/>
      <protection locked="0"/>
    </xf>
    <xf numFmtId="4" fontId="3" fillId="0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Alignment="1" applyProtection="1">
      <alignment horizontal="center"/>
    </xf>
    <xf numFmtId="0" fontId="9" fillId="0" borderId="39" xfId="0" applyFont="1" applyFill="1" applyBorder="1" applyAlignment="1" applyProtection="1">
      <alignment horizontal="left" wrapText="1"/>
    </xf>
    <xf numFmtId="0" fontId="9" fillId="0" borderId="52" xfId="0" applyFont="1" applyFill="1" applyBorder="1" applyAlignment="1" applyProtection="1">
      <alignment horizontal="left" wrapText="1"/>
    </xf>
    <xf numFmtId="9" fontId="9" fillId="0" borderId="27" xfId="7" applyFont="1" applyFill="1" applyBorder="1" applyAlignment="1" applyProtection="1">
      <alignment horizontal="left" wrapText="1"/>
    </xf>
    <xf numFmtId="9" fontId="9" fillId="0" borderId="28" xfId="7" applyFont="1" applyFill="1" applyBorder="1" applyAlignment="1" applyProtection="1">
      <alignment horizontal="left" wrapText="1"/>
    </xf>
    <xf numFmtId="9" fontId="9" fillId="0" borderId="55" xfId="7" applyFont="1" applyFill="1" applyBorder="1" applyAlignment="1" applyProtection="1">
      <alignment horizontal="left" wrapText="1"/>
    </xf>
    <xf numFmtId="0" fontId="19" fillId="0" borderId="28" xfId="0" applyFont="1" applyFill="1" applyBorder="1" applyAlignment="1" applyProtection="1">
      <alignment horizontal="left" wrapText="1"/>
    </xf>
    <xf numFmtId="0" fontId="6" fillId="0" borderId="28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9" fillId="0" borderId="4" xfId="2" applyFont="1" applyBorder="1" applyAlignment="1" applyProtection="1">
      <alignment horizontal="center" vertical="center"/>
    </xf>
    <xf numFmtId="0" fontId="9" fillId="0" borderId="5" xfId="2" applyFont="1" applyBorder="1" applyAlignment="1" applyProtection="1">
      <alignment horizontal="center" vertical="center"/>
    </xf>
    <xf numFmtId="0" fontId="3" fillId="0" borderId="0" xfId="3" applyFont="1" applyFill="1" applyProtection="1"/>
    <xf numFmtId="0" fontId="12" fillId="0" borderId="0" xfId="3" applyFont="1" applyAlignment="1" applyProtection="1">
      <alignment horizontal="center"/>
    </xf>
    <xf numFmtId="0" fontId="5" fillId="0" borderId="0" xfId="3" applyFont="1" applyAlignment="1" applyProtection="1"/>
    <xf numFmtId="0" fontId="12" fillId="0" borderId="0" xfId="3" applyFont="1" applyAlignment="1" applyProtection="1"/>
    <xf numFmtId="0" fontId="5" fillId="0" borderId="0" xfId="3" applyFont="1" applyFill="1" applyProtection="1"/>
    <xf numFmtId="0" fontId="13" fillId="0" borderId="0" xfId="3" applyFont="1" applyAlignment="1" applyProtection="1">
      <alignment horizontal="center"/>
    </xf>
    <xf numFmtId="0" fontId="3" fillId="0" borderId="0" xfId="3" applyFont="1" applyAlignment="1" applyProtection="1"/>
    <xf numFmtId="0" fontId="9" fillId="0" borderId="0" xfId="3" applyFont="1" applyAlignment="1" applyProtection="1">
      <alignment horizontal="left"/>
    </xf>
    <xf numFmtId="0" fontId="9" fillId="0" borderId="4" xfId="2" applyFont="1" applyFill="1" applyBorder="1" applyAlignment="1" applyProtection="1">
      <alignment horizontal="center"/>
    </xf>
    <xf numFmtId="0" fontId="9" fillId="0" borderId="4" xfId="3" applyFont="1" applyFill="1" applyBorder="1" applyAlignment="1" applyProtection="1">
      <alignment horizontal="center" vertical="center"/>
    </xf>
    <xf numFmtId="0" fontId="3" fillId="0" borderId="0" xfId="5" applyFont="1" applyFill="1" applyProtection="1"/>
    <xf numFmtId="0" fontId="9" fillId="0" borderId="5" xfId="2" applyFont="1" applyFill="1" applyBorder="1" applyAlignment="1" applyProtection="1">
      <alignment horizontal="center"/>
    </xf>
    <xf numFmtId="0" fontId="9" fillId="0" borderId="5" xfId="3" applyFont="1" applyFill="1" applyBorder="1" applyAlignment="1" applyProtection="1">
      <alignment horizontal="center" vertical="center"/>
    </xf>
    <xf numFmtId="0" fontId="3" fillId="0" borderId="4" xfId="3" applyFont="1" applyFill="1" applyBorder="1" applyAlignment="1" applyProtection="1">
      <alignment horizontal="center"/>
    </xf>
    <xf numFmtId="49" fontId="1" fillId="0" borderId="20" xfId="3" applyNumberFormat="1" applyFont="1" applyFill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left" vertical="center" wrapText="1"/>
    </xf>
    <xf numFmtId="3" fontId="8" fillId="0" borderId="21" xfId="0" applyNumberFormat="1" applyFont="1" applyFill="1" applyBorder="1" applyAlignment="1" applyProtection="1">
      <alignment horizontal="center" vertical="center" wrapText="1"/>
    </xf>
    <xf numFmtId="4" fontId="3" fillId="0" borderId="31" xfId="3" applyNumberFormat="1" applyFont="1" applyFill="1" applyBorder="1" applyAlignment="1" applyProtection="1">
      <alignment horizontal="right" vertical="center"/>
    </xf>
    <xf numFmtId="49" fontId="1" fillId="0" borderId="15" xfId="3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4" fontId="3" fillId="0" borderId="32" xfId="3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3" fontId="8" fillId="0" borderId="2" xfId="0" applyNumberFormat="1" applyFont="1" applyFill="1" applyBorder="1" applyAlignment="1" applyProtection="1">
      <alignment horizontal="center" vertical="center" wrapText="1"/>
    </xf>
    <xf numFmtId="4" fontId="3" fillId="0" borderId="37" xfId="3" applyNumberFormat="1" applyFont="1" applyFill="1" applyBorder="1" applyAlignment="1" applyProtection="1">
      <alignment horizontal="right" vertical="center"/>
    </xf>
    <xf numFmtId="0" fontId="3" fillId="0" borderId="3" xfId="3" applyFont="1" applyBorder="1" applyProtection="1"/>
    <xf numFmtId="0" fontId="3" fillId="0" borderId="6" xfId="3" applyFont="1" applyBorder="1" applyProtection="1"/>
    <xf numFmtId="4" fontId="3" fillId="0" borderId="6" xfId="3" applyNumberFormat="1" applyFont="1" applyBorder="1" applyProtection="1"/>
    <xf numFmtId="4" fontId="3" fillId="0" borderId="7" xfId="3" applyNumberFormat="1" applyFont="1" applyFill="1" applyBorder="1" applyAlignment="1" applyProtection="1">
      <alignment horizontal="right" vertical="center"/>
    </xf>
    <xf numFmtId="0" fontId="12" fillId="0" borderId="3" xfId="3" applyFont="1" applyBorder="1" applyAlignment="1" applyProtection="1"/>
    <xf numFmtId="0" fontId="12" fillId="0" borderId="6" xfId="3" applyFont="1" applyBorder="1" applyAlignment="1" applyProtection="1"/>
    <xf numFmtId="0" fontId="12" fillId="0" borderId="6" xfId="3" applyFont="1" applyBorder="1" applyProtection="1"/>
    <xf numFmtId="4" fontId="12" fillId="0" borderId="6" xfId="3" applyNumberFormat="1" applyFont="1" applyBorder="1" applyProtection="1"/>
    <xf numFmtId="4" fontId="12" fillId="0" borderId="29" xfId="3" applyNumberFormat="1" applyFont="1" applyBorder="1" applyAlignment="1" applyProtection="1">
      <alignment horizontal="right"/>
    </xf>
    <xf numFmtId="4" fontId="3" fillId="0" borderId="21" xfId="3" applyNumberFormat="1" applyFont="1" applyFill="1" applyBorder="1" applyAlignment="1" applyProtection="1">
      <alignment horizontal="center" vertical="center"/>
      <protection locked="0"/>
    </xf>
    <xf numFmtId="4" fontId="3" fillId="0" borderId="1" xfId="3" applyNumberFormat="1" applyFont="1" applyFill="1" applyBorder="1" applyAlignment="1" applyProtection="1">
      <alignment horizontal="center" vertical="center"/>
      <protection locked="0"/>
    </xf>
    <xf numFmtId="4" fontId="3" fillId="0" borderId="2" xfId="3" applyNumberFormat="1" applyFont="1" applyFill="1" applyBorder="1" applyAlignment="1" applyProtection="1">
      <alignment horizontal="center" vertical="center"/>
      <protection locked="0"/>
    </xf>
    <xf numFmtId="0" fontId="5" fillId="0" borderId="0" xfId="4" applyFont="1" applyFill="1" applyProtection="1"/>
    <xf numFmtId="0" fontId="12" fillId="0" borderId="0" xfId="4" applyFont="1" applyAlignment="1" applyProtection="1">
      <alignment horizontal="left"/>
    </xf>
    <xf numFmtId="0" fontId="3" fillId="0" borderId="0" xfId="4" applyFont="1" applyFill="1" applyProtection="1"/>
    <xf numFmtId="0" fontId="3" fillId="0" borderId="0" xfId="4" applyFont="1" applyFill="1" applyBorder="1" applyProtection="1"/>
    <xf numFmtId="0" fontId="9" fillId="0" borderId="4" xfId="4" applyFont="1" applyFill="1" applyBorder="1" applyAlignment="1" applyProtection="1">
      <alignment horizontal="center" vertical="center" wrapText="1"/>
    </xf>
    <xf numFmtId="0" fontId="9" fillId="0" borderId="5" xfId="4" applyFont="1" applyFill="1" applyBorder="1" applyAlignment="1" applyProtection="1">
      <alignment horizontal="center" vertical="center" wrapText="1"/>
    </xf>
    <xf numFmtId="0" fontId="3" fillId="0" borderId="4" xfId="4" applyFont="1" applyFill="1" applyBorder="1" applyAlignment="1" applyProtection="1">
      <alignment horizontal="center"/>
    </xf>
    <xf numFmtId="49" fontId="1" fillId="0" borderId="20" xfId="4" applyNumberFormat="1" applyFont="1" applyFill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vertical="center" wrapText="1"/>
    </xf>
    <xf numFmtId="4" fontId="3" fillId="0" borderId="31" xfId="4" applyNumberFormat="1" applyFont="1" applyFill="1" applyBorder="1" applyAlignment="1" applyProtection="1">
      <alignment horizontal="right" vertical="center"/>
    </xf>
    <xf numFmtId="49" fontId="1" fillId="0" borderId="15" xfId="4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vertical="center" wrapText="1"/>
    </xf>
    <xf numFmtId="4" fontId="3" fillId="0" borderId="32" xfId="4" applyNumberFormat="1" applyFont="1" applyFill="1" applyBorder="1" applyAlignment="1" applyProtection="1">
      <alignment horizontal="right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justify" vertical="top" wrapText="1"/>
    </xf>
    <xf numFmtId="0" fontId="24" fillId="0" borderId="1" xfId="0" applyFont="1" applyBorder="1" applyAlignment="1" applyProtection="1">
      <alignment vertical="top" wrapText="1"/>
    </xf>
    <xf numFmtId="4" fontId="3" fillId="0" borderId="37" xfId="4" applyNumberFormat="1" applyFont="1" applyFill="1" applyBorder="1" applyAlignment="1" applyProtection="1">
      <alignment horizontal="right" vertical="center"/>
    </xf>
    <xf numFmtId="49" fontId="3" fillId="0" borderId="3" xfId="4" applyNumberFormat="1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top" wrapText="1"/>
    </xf>
    <xf numFmtId="0" fontId="3" fillId="0" borderId="6" xfId="4" applyFont="1" applyFill="1" applyBorder="1" applyAlignment="1" applyProtection="1">
      <alignment horizontal="center" vertical="center" wrapText="1"/>
    </xf>
    <xf numFmtId="0" fontId="3" fillId="0" borderId="6" xfId="4" applyFont="1" applyFill="1" applyBorder="1" applyProtection="1"/>
    <xf numFmtId="4" fontId="3" fillId="0" borderId="6" xfId="4" applyNumberFormat="1" applyFont="1" applyFill="1" applyBorder="1" applyAlignment="1" applyProtection="1">
      <alignment horizontal="center"/>
    </xf>
    <xf numFmtId="4" fontId="3" fillId="0" borderId="7" xfId="4" applyNumberFormat="1" applyFont="1" applyFill="1" applyBorder="1" applyAlignment="1" applyProtection="1">
      <alignment horizontal="right"/>
    </xf>
    <xf numFmtId="0" fontId="12" fillId="0" borderId="6" xfId="3" applyFont="1" applyBorder="1" applyAlignment="1" applyProtection="1">
      <alignment horizontal="center" vertical="center"/>
    </xf>
    <xf numFmtId="4" fontId="12" fillId="0" borderId="6" xfId="3" applyNumberFormat="1" applyFont="1" applyBorder="1" applyAlignment="1" applyProtection="1">
      <alignment horizontal="center" vertical="center"/>
    </xf>
    <xf numFmtId="4" fontId="12" fillId="0" borderId="29" xfId="3" applyNumberFormat="1" applyFont="1" applyBorder="1" applyAlignment="1" applyProtection="1">
      <alignment horizontal="right" vertical="center"/>
    </xf>
    <xf numFmtId="49" fontId="3" fillId="0" borderId="0" xfId="4" applyNumberFormat="1" applyFont="1" applyFill="1" applyBorder="1" applyAlignment="1" applyProtection="1">
      <alignment horizontal="center" vertical="center"/>
    </xf>
    <xf numFmtId="0" fontId="3" fillId="0" borderId="0" xfId="4" applyFont="1" applyFill="1" applyBorder="1" applyAlignment="1" applyProtection="1">
      <alignment horizontal="center" vertical="center" wrapText="1"/>
    </xf>
    <xf numFmtId="0" fontId="3" fillId="0" borderId="0" xfId="4" applyFont="1" applyFill="1" applyBorder="1" applyAlignment="1" applyProtection="1">
      <alignment horizontal="justify"/>
    </xf>
    <xf numFmtId="0" fontId="3" fillId="0" borderId="0" xfId="4" applyFont="1" applyFill="1" applyBorder="1" applyAlignment="1" applyProtection="1">
      <alignment horizontal="center" vertical="center"/>
    </xf>
    <xf numFmtId="0" fontId="3" fillId="0" borderId="0" xfId="4" applyFont="1" applyFill="1" applyBorder="1" applyAlignment="1" applyProtection="1">
      <alignment vertical="center" wrapText="1"/>
    </xf>
    <xf numFmtId="0" fontId="3" fillId="0" borderId="0" xfId="4" applyFont="1" applyProtection="1"/>
    <xf numFmtId="4" fontId="3" fillId="0" borderId="21" xfId="4" applyNumberFormat="1" applyFont="1" applyFill="1" applyBorder="1" applyAlignment="1" applyProtection="1">
      <alignment horizontal="center" vertical="center"/>
      <protection locked="0"/>
    </xf>
    <xf numFmtId="4" fontId="3" fillId="0" borderId="1" xfId="4" applyNumberFormat="1" applyFont="1" applyFill="1" applyBorder="1" applyAlignment="1" applyProtection="1">
      <alignment horizontal="center" vertical="center"/>
      <protection locked="0"/>
    </xf>
    <xf numFmtId="4" fontId="1" fillId="0" borderId="1" xfId="4" applyNumberFormat="1" applyFont="1" applyFill="1" applyBorder="1" applyAlignment="1" applyProtection="1">
      <alignment horizontal="center" vertical="center"/>
      <protection locked="0"/>
    </xf>
    <xf numFmtId="4" fontId="3" fillId="0" borderId="2" xfId="4" applyNumberFormat="1" applyFont="1" applyFill="1" applyBorder="1" applyAlignment="1" applyProtection="1">
      <alignment horizontal="center" vertical="center"/>
      <protection locked="0"/>
    </xf>
    <xf numFmtId="2" fontId="12" fillId="0" borderId="0" xfId="5" applyNumberFormat="1" applyFont="1" applyFill="1" applyProtection="1"/>
    <xf numFmtId="0" fontId="12" fillId="0" borderId="0" xfId="5" applyFont="1" applyFill="1" applyProtection="1"/>
    <xf numFmtId="0" fontId="12" fillId="0" borderId="0" xfId="5" applyFont="1" applyAlignment="1" applyProtection="1">
      <alignment horizontal="left"/>
    </xf>
    <xf numFmtId="2" fontId="3" fillId="0" borderId="0" xfId="5" applyNumberFormat="1" applyFont="1" applyFill="1" applyProtection="1"/>
    <xf numFmtId="0" fontId="9" fillId="0" borderId="45" xfId="5" applyFont="1" applyFill="1" applyBorder="1" applyAlignment="1" applyProtection="1">
      <alignment horizontal="center" vertical="center" wrapText="1"/>
    </xf>
    <xf numFmtId="0" fontId="9" fillId="0" borderId="57" xfId="5" applyFont="1" applyFill="1" applyBorder="1" applyAlignment="1" applyProtection="1">
      <alignment horizontal="center" vertical="center" wrapText="1"/>
    </xf>
    <xf numFmtId="0" fontId="3" fillId="0" borderId="29" xfId="5" applyFont="1" applyFill="1" applyBorder="1" applyAlignment="1" applyProtection="1">
      <alignment horizontal="center"/>
    </xf>
    <xf numFmtId="0" fontId="3" fillId="0" borderId="46" xfId="5" applyFont="1" applyFill="1" applyBorder="1" applyAlignment="1" applyProtection="1">
      <alignment horizontal="center"/>
    </xf>
    <xf numFmtId="49" fontId="1" fillId="0" borderId="20" xfId="5" applyNumberFormat="1" applyFont="1" applyFill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top" wrapText="1"/>
    </xf>
    <xf numFmtId="0" fontId="8" fillId="0" borderId="21" xfId="0" applyFont="1" applyBorder="1" applyAlignment="1" applyProtection="1">
      <alignment vertical="top" wrapText="1"/>
    </xf>
    <xf numFmtId="0" fontId="8" fillId="0" borderId="21" xfId="0" applyFont="1" applyBorder="1" applyAlignment="1" applyProtection="1">
      <alignment horizont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4" fontId="3" fillId="0" borderId="31" xfId="5" applyNumberFormat="1" applyFont="1" applyFill="1" applyBorder="1" applyAlignment="1" applyProtection="1">
      <alignment horizontal="right"/>
    </xf>
    <xf numFmtId="49" fontId="1" fillId="0" borderId="15" xfId="5" applyNumberFormat="1" applyFont="1" applyFill="1" applyBorder="1" applyAlignment="1" applyProtection="1">
      <alignment horizontal="center" vertical="center" wrapText="1"/>
    </xf>
    <xf numFmtId="4" fontId="3" fillId="0" borderId="32" xfId="5" applyNumberFormat="1" applyFont="1" applyFill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vertical="top" wrapText="1"/>
    </xf>
    <xf numFmtId="4" fontId="3" fillId="0" borderId="32" xfId="5" applyNumberFormat="1" applyFont="1" applyFill="1" applyBorder="1" applyAlignment="1" applyProtection="1">
      <alignment horizontal="right"/>
    </xf>
    <xf numFmtId="0" fontId="8" fillId="0" borderId="1" xfId="0" applyFont="1" applyBorder="1" applyAlignment="1" applyProtection="1">
      <alignment vertical="top" wrapText="1"/>
    </xf>
    <xf numFmtId="0" fontId="8" fillId="0" borderId="1" xfId="0" applyFont="1" applyBorder="1" applyAlignment="1" applyProtection="1">
      <alignment horizontal="center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" xfId="5" applyFont="1" applyFill="1" applyBorder="1" applyAlignment="1" applyProtection="1">
      <alignment wrapText="1"/>
    </xf>
    <xf numFmtId="4" fontId="1" fillId="0" borderId="32" xfId="5" applyNumberFormat="1" applyFont="1" applyFill="1" applyBorder="1" applyAlignment="1" applyProtection="1">
      <alignment horizontal="right" vertical="center"/>
    </xf>
    <xf numFmtId="49" fontId="1" fillId="0" borderId="16" xfId="5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4" fontId="1" fillId="0" borderId="37" xfId="5" applyNumberFormat="1" applyFont="1" applyFill="1" applyBorder="1" applyAlignment="1" applyProtection="1">
      <alignment horizontal="right" vertical="center"/>
    </xf>
    <xf numFmtId="0" fontId="15" fillId="0" borderId="3" xfId="5" applyFont="1" applyFill="1" applyBorder="1" applyAlignment="1" applyProtection="1">
      <alignment horizontal="center" vertical="top" wrapText="1"/>
    </xf>
    <xf numFmtId="0" fontId="15" fillId="0" borderId="6" xfId="5" applyFont="1" applyFill="1" applyBorder="1" applyAlignment="1" applyProtection="1">
      <alignment horizontal="center" vertical="top" wrapText="1"/>
    </xf>
    <xf numFmtId="0" fontId="15" fillId="0" borderId="6" xfId="5" applyFont="1" applyFill="1" applyBorder="1" applyAlignment="1" applyProtection="1">
      <alignment vertical="top" wrapText="1"/>
    </xf>
    <xf numFmtId="0" fontId="15" fillId="0" borderId="6" xfId="5" applyFont="1" applyFill="1" applyBorder="1" applyAlignment="1" applyProtection="1">
      <alignment horizontal="center" wrapText="1"/>
    </xf>
    <xf numFmtId="4" fontId="15" fillId="0" borderId="6" xfId="5" applyNumberFormat="1" applyFont="1" applyFill="1" applyBorder="1" applyAlignment="1" applyProtection="1">
      <alignment horizontal="center" wrapText="1"/>
    </xf>
    <xf numFmtId="4" fontId="3" fillId="0" borderId="7" xfId="5" applyNumberFormat="1" applyFont="1" applyFill="1" applyBorder="1" applyAlignment="1" applyProtection="1">
      <alignment horizontal="right"/>
    </xf>
    <xf numFmtId="0" fontId="12" fillId="0" borderId="3" xfId="2" applyFont="1" applyFill="1" applyBorder="1" applyProtection="1"/>
    <xf numFmtId="0" fontId="12" fillId="0" borderId="6" xfId="2" applyFont="1" applyFill="1" applyBorder="1" applyProtection="1"/>
    <xf numFmtId="0" fontId="12" fillId="0" borderId="6" xfId="2" applyFont="1" applyFill="1" applyBorder="1" applyAlignment="1" applyProtection="1">
      <alignment horizontal="center" vertical="center"/>
    </xf>
    <xf numFmtId="4" fontId="12" fillId="0" borderId="7" xfId="2" applyNumberFormat="1" applyFont="1" applyFill="1" applyBorder="1" applyProtection="1"/>
    <xf numFmtId="4" fontId="12" fillId="0" borderId="29" xfId="5" applyNumberFormat="1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8" fillId="0" borderId="0" xfId="0" applyFont="1" applyBorder="1" applyAlignment="1" applyProtection="1">
      <alignment vertical="top" wrapText="1"/>
    </xf>
    <xf numFmtId="0" fontId="3" fillId="0" borderId="0" xfId="5" applyFont="1" applyFill="1" applyBorder="1" applyProtection="1"/>
    <xf numFmtId="0" fontId="8" fillId="0" borderId="0" xfId="0" applyFont="1" applyBorder="1" applyAlignment="1" applyProtection="1">
      <alignment vertical="top" wrapText="1"/>
    </xf>
    <xf numFmtId="2" fontId="3" fillId="0" borderId="0" xfId="2" applyNumberFormat="1" applyFont="1" applyFill="1" applyProtection="1"/>
    <xf numFmtId="2" fontId="3" fillId="0" borderId="0" xfId="4" applyNumberFormat="1" applyFont="1" applyFill="1" applyProtection="1"/>
    <xf numFmtId="4" fontId="3" fillId="0" borderId="21" xfId="5" applyNumberFormat="1" applyFont="1" applyFill="1" applyBorder="1" applyAlignment="1" applyProtection="1">
      <alignment horizontal="center"/>
      <protection locked="0"/>
    </xf>
    <xf numFmtId="4" fontId="3" fillId="0" borderId="1" xfId="5" applyNumberFormat="1" applyFont="1" applyFill="1" applyBorder="1" applyAlignment="1" applyProtection="1">
      <alignment horizontal="center" vertical="center"/>
      <protection locked="0"/>
    </xf>
    <xf numFmtId="4" fontId="3" fillId="0" borderId="1" xfId="5" applyNumberFormat="1" applyFont="1" applyFill="1" applyBorder="1" applyAlignment="1" applyProtection="1">
      <alignment horizontal="center"/>
      <protection locked="0"/>
    </xf>
    <xf numFmtId="4" fontId="1" fillId="0" borderId="1" xfId="5" applyNumberFormat="1" applyFont="1" applyFill="1" applyBorder="1" applyAlignment="1" applyProtection="1">
      <alignment horizontal="center" vertical="center"/>
      <protection locked="0"/>
    </xf>
    <xf numFmtId="4" fontId="1" fillId="0" borderId="2" xfId="5" applyNumberFormat="1" applyFont="1" applyFill="1" applyBorder="1" applyAlignment="1" applyProtection="1">
      <alignment horizontal="center" vertical="center"/>
      <protection locked="0"/>
    </xf>
    <xf numFmtId="0" fontId="12" fillId="0" borderId="29" xfId="0" applyFont="1" applyBorder="1" applyAlignment="1" applyProtection="1">
      <alignment horizontal="center" vertical="top" wrapText="1"/>
    </xf>
    <xf numFmtId="0" fontId="12" fillId="0" borderId="7" xfId="0" applyFont="1" applyBorder="1" applyAlignment="1" applyProtection="1">
      <alignment horizontal="center" vertical="top" wrapText="1"/>
    </xf>
    <xf numFmtId="0" fontId="12" fillId="0" borderId="5" xfId="0" applyFont="1" applyBorder="1" applyAlignment="1" applyProtection="1">
      <alignment vertical="top" wrapText="1"/>
    </xf>
    <xf numFmtId="4" fontId="12" fillId="0" borderId="13" xfId="0" applyNumberFormat="1" applyFont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horizontal="justify" vertical="top" wrapText="1"/>
    </xf>
    <xf numFmtId="4" fontId="12" fillId="0" borderId="29" xfId="0" applyNumberFormat="1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center" wrapText="1"/>
    </xf>
    <xf numFmtId="0" fontId="9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29" xfId="0" applyFont="1" applyFill="1" applyBorder="1" applyAlignment="1" applyProtection="1">
      <alignment horizontal="center"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8" fillId="0" borderId="21" xfId="0" applyFont="1" applyBorder="1" applyAlignment="1" applyProtection="1">
      <alignment horizontal="center" vertical="center"/>
    </xf>
    <xf numFmtId="4" fontId="3" fillId="0" borderId="31" xfId="0" applyNumberFormat="1" applyFont="1" applyFill="1" applyBorder="1" applyAlignment="1" applyProtection="1">
      <alignment horizontal="right" vertical="center" wrapText="1"/>
    </xf>
    <xf numFmtId="49" fontId="1" fillId="0" borderId="15" xfId="0" applyNumberFormat="1" applyFont="1" applyFill="1" applyBorder="1" applyAlignment="1" applyProtection="1">
      <alignment horizontal="center" vertical="center" wrapText="1"/>
    </xf>
    <xf numFmtId="4" fontId="3" fillId="0" borderId="32" xfId="0" applyNumberFormat="1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justify" vertical="top" wrapText="1"/>
    </xf>
    <xf numFmtId="0" fontId="3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justify" vertical="top" wrapText="1"/>
    </xf>
    <xf numFmtId="49" fontId="1" fillId="0" borderId="15" xfId="0" applyNumberFormat="1" applyFont="1" applyFill="1" applyBorder="1" applyAlignment="1" applyProtection="1">
      <alignment horizontal="center" vertical="top" wrapText="1"/>
    </xf>
    <xf numFmtId="4" fontId="3" fillId="0" borderId="32" xfId="0" applyNumberFormat="1" applyFont="1" applyFill="1" applyBorder="1" applyAlignment="1" applyProtection="1">
      <alignment horizontal="right" vertical="top" wrapText="1"/>
    </xf>
    <xf numFmtId="0" fontId="8" fillId="0" borderId="2" xfId="0" applyFont="1" applyFill="1" applyBorder="1" applyAlignment="1" applyProtection="1">
      <alignment vertical="top" wrapText="1"/>
    </xf>
    <xf numFmtId="0" fontId="8" fillId="0" borderId="2" xfId="0" applyFont="1" applyFill="1" applyBorder="1" applyAlignment="1" applyProtection="1">
      <alignment horizontal="center" vertical="top" wrapText="1"/>
    </xf>
    <xf numFmtId="4" fontId="3" fillId="0" borderId="37" xfId="0" applyNumberFormat="1" applyFont="1" applyFill="1" applyBorder="1" applyAlignment="1" applyProtection="1">
      <alignment horizontal="right" vertical="center" wrapText="1"/>
    </xf>
    <xf numFmtId="0" fontId="3" fillId="0" borderId="3" xfId="0" applyFont="1" applyFill="1" applyBorder="1" applyAlignment="1" applyProtection="1">
      <alignment wrapText="1"/>
    </xf>
    <xf numFmtId="0" fontId="3" fillId="0" borderId="6" xfId="0" applyFont="1" applyFill="1" applyBorder="1" applyAlignment="1" applyProtection="1">
      <alignment wrapText="1"/>
    </xf>
    <xf numFmtId="4" fontId="3" fillId="0" borderId="6" xfId="0" applyNumberFormat="1" applyFont="1" applyFill="1" applyBorder="1" applyAlignment="1" applyProtection="1">
      <alignment wrapText="1"/>
    </xf>
    <xf numFmtId="4" fontId="3" fillId="0" borderId="7" xfId="0" applyNumberFormat="1" applyFont="1" applyFill="1" applyBorder="1" applyAlignment="1" applyProtection="1">
      <alignment horizontal="right" wrapText="1"/>
    </xf>
    <xf numFmtId="0" fontId="3" fillId="0" borderId="6" xfId="0" applyFont="1" applyFill="1" applyBorder="1" applyProtection="1"/>
    <xf numFmtId="0" fontId="9" fillId="0" borderId="6" xfId="0" applyFont="1" applyFill="1" applyBorder="1" applyAlignment="1" applyProtection="1">
      <alignment horizontal="left" vertical="top" wrapText="1"/>
    </xf>
    <xf numFmtId="4" fontId="9" fillId="0" borderId="29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wrapText="1"/>
    </xf>
    <xf numFmtId="0" fontId="17" fillId="0" borderId="0" xfId="0" applyFont="1" applyFill="1" applyBorder="1" applyAlignment="1" applyProtection="1">
      <alignment horizontal="center" vertical="top" wrapText="1"/>
    </xf>
    <xf numFmtId="3" fontId="17" fillId="0" borderId="0" xfId="0" applyNumberFormat="1" applyFont="1" applyFill="1" applyBorder="1" applyAlignment="1" applyProtection="1">
      <alignment wrapText="1"/>
    </xf>
    <xf numFmtId="0" fontId="8" fillId="0" borderId="0" xfId="0" applyFont="1" applyFill="1" applyAlignment="1" applyProtection="1">
      <alignment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0" fontId="17" fillId="0" borderId="29" xfId="0" applyFont="1" applyFill="1" applyBorder="1" applyAlignment="1" applyProtection="1">
      <alignment horizontal="center" vertical="top" wrapText="1"/>
    </xf>
    <xf numFmtId="0" fontId="17" fillId="0" borderId="7" xfId="0" applyFont="1" applyFill="1" applyBorder="1" applyAlignment="1" applyProtection="1">
      <alignment horizontal="center" vertical="top" wrapText="1"/>
    </xf>
    <xf numFmtId="49" fontId="8" fillId="0" borderId="20" xfId="0" applyNumberFormat="1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left" vertical="center" wrapText="1"/>
    </xf>
    <xf numFmtId="0" fontId="8" fillId="0" borderId="21" xfId="0" applyFont="1" applyFill="1" applyBorder="1" applyAlignment="1" applyProtection="1">
      <alignment horizontal="center" vertical="center"/>
    </xf>
    <xf numFmtId="4" fontId="8" fillId="0" borderId="31" xfId="0" applyNumberFormat="1" applyFont="1" applyFill="1" applyBorder="1" applyAlignment="1" applyProtection="1">
      <alignment horizontal="right" vertical="center" wrapText="1"/>
    </xf>
    <xf numFmtId="49" fontId="8" fillId="0" borderId="15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4" fontId="8" fillId="0" borderId="32" xfId="0" applyNumberFormat="1" applyFont="1" applyFill="1" applyBorder="1" applyAlignment="1" applyProtection="1">
      <alignment horizontal="right" vertical="center" wrapText="1"/>
    </xf>
    <xf numFmtId="0" fontId="24" fillId="0" borderId="1" xfId="0" applyFont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justify" vertical="center" wrapText="1"/>
    </xf>
    <xf numFmtId="49" fontId="8" fillId="0" borderId="56" xfId="0" applyNumberFormat="1" applyFont="1" applyFill="1" applyBorder="1" applyAlignment="1" applyProtection="1">
      <alignment horizontal="center" vertical="center" wrapText="1"/>
    </xf>
    <xf numFmtId="0" fontId="8" fillId="0" borderId="33" xfId="0" applyFont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horizontal="justify" vertical="center" wrapText="1"/>
    </xf>
    <xf numFmtId="0" fontId="8" fillId="0" borderId="33" xfId="0" applyFont="1" applyFill="1" applyBorder="1" applyAlignment="1" applyProtection="1">
      <alignment horizontal="center" vertical="center" wrapText="1"/>
    </xf>
    <xf numFmtId="4" fontId="8" fillId="0" borderId="34" xfId="0" applyNumberFormat="1" applyFont="1" applyFill="1" applyBorder="1" applyAlignment="1" applyProtection="1">
      <alignment horizontal="right" vertical="center" wrapText="1"/>
    </xf>
    <xf numFmtId="0" fontId="0" fillId="0" borderId="3" xfId="0" applyFill="1" applyBorder="1" applyProtection="1"/>
    <xf numFmtId="0" fontId="0" fillId="0" borderId="6" xfId="0" applyFill="1" applyBorder="1" applyProtection="1"/>
    <xf numFmtId="4" fontId="0" fillId="0" borderId="7" xfId="0" applyNumberFormat="1" applyFill="1" applyBorder="1" applyAlignment="1" applyProtection="1">
      <alignment horizontal="right"/>
    </xf>
    <xf numFmtId="0" fontId="8" fillId="0" borderId="3" xfId="0" applyFont="1" applyFill="1" applyBorder="1" applyAlignment="1" applyProtection="1">
      <alignment wrapText="1"/>
    </xf>
    <xf numFmtId="0" fontId="17" fillId="0" borderId="6" xfId="0" applyFont="1" applyFill="1" applyBorder="1" applyAlignment="1" applyProtection="1">
      <alignment horizontal="center" vertical="top" wrapText="1"/>
    </xf>
    <xf numFmtId="0" fontId="17" fillId="0" borderId="7" xfId="0" applyFont="1" applyFill="1" applyBorder="1" applyAlignment="1" applyProtection="1">
      <alignment horizontal="center" vertical="top" wrapText="1"/>
    </xf>
    <xf numFmtId="4" fontId="17" fillId="0" borderId="29" xfId="0" applyNumberFormat="1" applyFont="1" applyFill="1" applyBorder="1" applyAlignment="1" applyProtection="1">
      <alignment horizontal="right" vertical="center" wrapText="1"/>
    </xf>
    <xf numFmtId="0" fontId="17" fillId="0" borderId="25" xfId="0" applyFont="1" applyFill="1" applyBorder="1" applyAlignment="1" applyProtection="1">
      <alignment horizontal="center" vertical="top" wrapText="1"/>
    </xf>
    <xf numFmtId="0" fontId="17" fillId="0" borderId="9" xfId="0" applyFont="1" applyFill="1" applyBorder="1" applyAlignment="1" applyProtection="1">
      <alignment horizontal="center" vertical="top" wrapText="1"/>
    </xf>
    <xf numFmtId="0" fontId="24" fillId="0" borderId="1" xfId="0" applyFont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4" fontId="8" fillId="0" borderId="37" xfId="0" applyNumberFormat="1" applyFont="1" applyFill="1" applyBorder="1" applyAlignment="1" applyProtection="1">
      <alignment horizontal="right" vertical="center" wrapText="1"/>
    </xf>
    <xf numFmtId="0" fontId="8" fillId="0" borderId="27" xfId="0" applyFont="1" applyFill="1" applyBorder="1" applyAlignment="1" applyProtection="1">
      <alignment wrapText="1"/>
    </xf>
    <xf numFmtId="0" fontId="17" fillId="0" borderId="28" xfId="0" applyFont="1" applyFill="1" applyBorder="1" applyAlignment="1" applyProtection="1">
      <alignment horizontal="center" vertical="top" wrapText="1"/>
    </xf>
    <xf numFmtId="0" fontId="17" fillId="0" borderId="13" xfId="0" applyFont="1" applyFill="1" applyBorder="1" applyAlignment="1" applyProtection="1">
      <alignment horizontal="center" vertical="top" wrapText="1"/>
    </xf>
    <xf numFmtId="4" fontId="17" fillId="0" borderId="5" xfId="0" applyNumberFormat="1" applyFont="1" applyFill="1" applyBorder="1" applyAlignment="1" applyProtection="1">
      <alignment horizontal="right" vertical="center" wrapText="1"/>
    </xf>
    <xf numFmtId="0" fontId="17" fillId="0" borderId="5" xfId="0" applyFont="1" applyFill="1" applyBorder="1" applyAlignment="1" applyProtection="1">
      <alignment horizontal="center" vertical="top" wrapText="1"/>
    </xf>
    <xf numFmtId="0" fontId="8" fillId="0" borderId="23" xfId="0" applyFont="1" applyBorder="1" applyAlignment="1" applyProtection="1">
      <alignment horizontal="center" vertical="center" wrapText="1"/>
    </xf>
    <xf numFmtId="49" fontId="8" fillId="0" borderId="58" xfId="0" applyNumberFormat="1" applyFont="1" applyFill="1" applyBorder="1" applyAlignment="1" applyProtection="1">
      <alignment horizontal="center" vertical="center" wrapText="1"/>
    </xf>
    <xf numFmtId="0" fontId="24" fillId="0" borderId="36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justify" vertical="center" wrapText="1"/>
    </xf>
    <xf numFmtId="4" fontId="3" fillId="0" borderId="2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top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Protection="1"/>
    <xf numFmtId="0" fontId="12" fillId="0" borderId="0" xfId="1" applyFont="1" applyFill="1" applyProtection="1"/>
    <xf numFmtId="0" fontId="3" fillId="0" borderId="0" xfId="1" applyFont="1" applyProtection="1"/>
    <xf numFmtId="0" fontId="3" fillId="0" borderId="0" xfId="1" applyFont="1" applyFill="1" applyProtection="1"/>
    <xf numFmtId="0" fontId="12" fillId="0" borderId="19" xfId="1" applyFont="1" applyBorder="1" applyAlignment="1" applyProtection="1"/>
    <xf numFmtId="0" fontId="5" fillId="0" borderId="26" xfId="1" applyFont="1" applyBorder="1" applyProtection="1"/>
    <xf numFmtId="0" fontId="3" fillId="0" borderId="0" xfId="1" applyFont="1" applyBorder="1" applyProtection="1"/>
    <xf numFmtId="0" fontId="5" fillId="0" borderId="43" xfId="1" applyFont="1" applyBorder="1" applyProtection="1"/>
    <xf numFmtId="0" fontId="5" fillId="0" borderId="9" xfId="1" applyFont="1" applyBorder="1" applyProtection="1"/>
    <xf numFmtId="0" fontId="12" fillId="0" borderId="43" xfId="1" applyFont="1" applyBorder="1" applyAlignment="1" applyProtection="1"/>
    <xf numFmtId="0" fontId="12" fillId="0" borderId="27" xfId="1" applyFont="1" applyBorder="1" applyProtection="1"/>
    <xf numFmtId="0" fontId="5" fillId="0" borderId="13" xfId="1" applyFont="1" applyBorder="1" applyProtection="1"/>
    <xf numFmtId="0" fontId="9" fillId="0" borderId="0" xfId="1" applyFont="1" applyProtection="1"/>
    <xf numFmtId="0" fontId="9" fillId="0" borderId="3" xfId="1" applyFont="1" applyBorder="1" applyProtection="1"/>
    <xf numFmtId="0" fontId="3" fillId="0" borderId="6" xfId="1" applyFont="1" applyBorder="1" applyProtection="1"/>
    <xf numFmtId="4" fontId="9" fillId="0" borderId="3" xfId="1" applyNumberFormat="1" applyFont="1" applyBorder="1" applyAlignment="1" applyProtection="1">
      <alignment horizontal="center" wrapText="1"/>
    </xf>
    <xf numFmtId="4" fontId="9" fillId="0" borderId="7" xfId="1" applyNumberFormat="1" applyFont="1" applyBorder="1" applyAlignment="1" applyProtection="1">
      <alignment horizontal="center" wrapText="1"/>
    </xf>
    <xf numFmtId="3" fontId="9" fillId="0" borderId="43" xfId="1" applyNumberFormat="1" applyFont="1" applyBorder="1" applyAlignment="1" applyProtection="1">
      <alignment horizontal="center"/>
    </xf>
    <xf numFmtId="0" fontId="9" fillId="0" borderId="0" xfId="1" applyFont="1" applyBorder="1" applyProtection="1"/>
    <xf numFmtId="0" fontId="5" fillId="0" borderId="0" xfId="1" applyFont="1" applyProtection="1"/>
    <xf numFmtId="0" fontId="12" fillId="0" borderId="0" xfId="1" applyFont="1" applyBorder="1" applyProtection="1"/>
    <xf numFmtId="0" fontId="12" fillId="0" borderId="0" xfId="1" applyFont="1" applyAlignment="1" applyProtection="1">
      <alignment horizontal="left"/>
    </xf>
    <xf numFmtId="0" fontId="5" fillId="0" borderId="0" xfId="1" applyFont="1" applyBorder="1" applyProtection="1"/>
    <xf numFmtId="0" fontId="3" fillId="0" borderId="0" xfId="1" applyFont="1" applyAlignment="1" applyProtection="1">
      <alignment horizontal="center"/>
    </xf>
    <xf numFmtId="0" fontId="9" fillId="0" borderId="4" xfId="1" applyFont="1" applyBorder="1" applyAlignment="1" applyProtection="1">
      <alignment horizontal="center" vertical="center" wrapText="1"/>
    </xf>
    <xf numFmtId="0" fontId="14" fillId="0" borderId="0" xfId="1" applyFont="1" applyFill="1" applyProtection="1"/>
    <xf numFmtId="0" fontId="9" fillId="0" borderId="5" xfId="1" applyFont="1" applyBorder="1" applyAlignment="1" applyProtection="1">
      <alignment horizontal="center" vertical="center" wrapText="1"/>
    </xf>
    <xf numFmtId="0" fontId="9" fillId="0" borderId="4" xfId="1" applyFont="1" applyBorder="1" applyAlignment="1" applyProtection="1">
      <alignment horizontal="center" vertical="top" wrapText="1"/>
    </xf>
    <xf numFmtId="49" fontId="1" fillId="0" borderId="20" xfId="1" applyNumberFormat="1" applyFont="1" applyBorder="1" applyAlignment="1" applyProtection="1">
      <alignment horizontal="center" vertical="center" wrapText="1"/>
    </xf>
    <xf numFmtId="0" fontId="1" fillId="0" borderId="21" xfId="1" applyFont="1" applyFill="1" applyBorder="1" applyAlignment="1" applyProtection="1">
      <alignment horizontal="justify" vertical="center"/>
    </xf>
    <xf numFmtId="4" fontId="3" fillId="0" borderId="31" xfId="1" applyNumberFormat="1" applyFont="1" applyBorder="1" applyAlignment="1" applyProtection="1">
      <alignment horizontal="right" vertical="center" wrapText="1"/>
    </xf>
    <xf numFmtId="0" fontId="3" fillId="0" borderId="0" xfId="1" applyFont="1" applyFill="1" applyAlignment="1" applyProtection="1">
      <alignment horizontal="center" vertical="center" wrapText="1"/>
    </xf>
    <xf numFmtId="49" fontId="1" fillId="0" borderId="15" xfId="1" applyNumberFormat="1" applyFont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25" fillId="0" borderId="1" xfId="1" applyFont="1" applyFill="1" applyBorder="1" applyAlignment="1" applyProtection="1">
      <alignment horizontal="justify" vertical="center"/>
    </xf>
    <xf numFmtId="4" fontId="3" fillId="0" borderId="32" xfId="1" applyNumberFormat="1" applyFont="1" applyBorder="1" applyAlignment="1" applyProtection="1">
      <alignment horizontal="right" vertical="center" wrapText="1"/>
    </xf>
    <xf numFmtId="0" fontId="1" fillId="0" borderId="1" xfId="1" applyFont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top" wrapText="1"/>
    </xf>
    <xf numFmtId="0" fontId="24" fillId="0" borderId="2" xfId="0" applyFont="1" applyBorder="1" applyAlignment="1" applyProtection="1">
      <alignment vertical="top" wrapText="1"/>
    </xf>
    <xf numFmtId="0" fontId="8" fillId="0" borderId="2" xfId="0" applyFont="1" applyBorder="1" applyAlignment="1" applyProtection="1">
      <alignment horizontal="center" wrapText="1"/>
    </xf>
    <xf numFmtId="4" fontId="3" fillId="0" borderId="37" xfId="1" applyNumberFormat="1" applyFont="1" applyBorder="1" applyAlignment="1" applyProtection="1">
      <alignment horizontal="right" vertical="center" wrapText="1"/>
    </xf>
    <xf numFmtId="0" fontId="3" fillId="0" borderId="3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4" fontId="3" fillId="0" borderId="6" xfId="1" applyNumberFormat="1" applyFont="1" applyFill="1" applyBorder="1" applyAlignment="1" applyProtection="1">
      <alignment horizontal="center" vertical="center" wrapText="1"/>
    </xf>
    <xf numFmtId="4" fontId="3" fillId="0" borderId="7" xfId="1" applyNumberFormat="1" applyFont="1" applyFill="1" applyBorder="1" applyAlignment="1" applyProtection="1">
      <alignment horizontal="right" vertical="center" wrapText="1"/>
    </xf>
    <xf numFmtId="0" fontId="5" fillId="0" borderId="3" xfId="1" applyFont="1" applyBorder="1" applyAlignment="1" applyProtection="1">
      <alignment horizontal="left" indent="15"/>
    </xf>
    <xf numFmtId="0" fontId="5" fillId="0" borderId="6" xfId="1" applyFont="1" applyBorder="1" applyProtection="1"/>
    <xf numFmtId="0" fontId="12" fillId="0" borderId="6" xfId="0" applyFont="1" applyFill="1" applyBorder="1" applyAlignment="1" applyProtection="1">
      <alignment horizontal="center" vertical="center" wrapText="1"/>
    </xf>
    <xf numFmtId="4" fontId="5" fillId="0" borderId="7" xfId="1" applyNumberFormat="1" applyFont="1" applyBorder="1" applyProtection="1"/>
    <xf numFmtId="4" fontId="12" fillId="0" borderId="29" xfId="1" applyNumberFormat="1" applyFont="1" applyBorder="1" applyAlignment="1" applyProtection="1">
      <alignment horizontal="right" vertical="center"/>
    </xf>
    <xf numFmtId="49" fontId="3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4" fontId="3" fillId="0" borderId="21" xfId="1" applyNumberFormat="1" applyFont="1" applyBorder="1" applyAlignment="1" applyProtection="1">
      <alignment horizontal="center" vertical="center" wrapText="1"/>
      <protection locked="0"/>
    </xf>
    <xf numFmtId="4" fontId="3" fillId="0" borderId="1" xfId="1" applyNumberFormat="1" applyFont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/>
    <xf numFmtId="0" fontId="12" fillId="0" borderId="0" xfId="0" applyFont="1" applyProtection="1"/>
    <xf numFmtId="0" fontId="3" fillId="0" borderId="0" xfId="0" applyFont="1" applyFill="1" applyBorder="1" applyProtection="1"/>
    <xf numFmtId="0" fontId="9" fillId="0" borderId="45" xfId="0" applyFont="1" applyFill="1" applyBorder="1" applyAlignment="1" applyProtection="1">
      <alignment horizontal="center" vertical="center" wrapText="1"/>
    </xf>
    <xf numFmtId="0" fontId="9" fillId="0" borderId="46" xfId="0" applyFont="1" applyFill="1" applyBorder="1" applyAlignment="1" applyProtection="1">
      <alignment horizontal="center" vertical="center" wrapText="1"/>
    </xf>
    <xf numFmtId="0" fontId="9" fillId="0" borderId="30" xfId="0" applyFont="1" applyFill="1" applyBorder="1" applyAlignment="1" applyProtection="1">
      <alignment horizontal="center" vertical="top" wrapText="1"/>
    </xf>
    <xf numFmtId="0" fontId="9" fillId="0" borderId="41" xfId="0" applyFont="1" applyFill="1" applyBorder="1" applyAlignment="1" applyProtection="1">
      <alignment horizontal="center" vertical="top" wrapText="1"/>
    </xf>
    <xf numFmtId="0" fontId="1" fillId="0" borderId="21" xfId="0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left" vertical="top" wrapText="1"/>
    </xf>
    <xf numFmtId="0" fontId="1" fillId="0" borderId="21" xfId="0" applyFont="1" applyFill="1" applyBorder="1" applyAlignment="1" applyProtection="1">
      <alignment horizontal="center" vertical="top" wrapText="1"/>
    </xf>
    <xf numFmtId="4" fontId="1" fillId="0" borderId="3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center"/>
    </xf>
    <xf numFmtId="4" fontId="1" fillId="0" borderId="3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vertical="center" wrapText="1"/>
    </xf>
    <xf numFmtId="4" fontId="1" fillId="0" borderId="37" xfId="0" applyNumberFormat="1" applyFont="1" applyFill="1" applyBorder="1" applyAlignment="1" applyProtection="1">
      <alignment horizontal="right" vertical="center"/>
    </xf>
    <xf numFmtId="0" fontId="3" fillId="0" borderId="3" xfId="0" applyFont="1" applyFill="1" applyBorder="1" applyProtection="1"/>
    <xf numFmtId="4" fontId="3" fillId="0" borderId="6" xfId="0" applyNumberFormat="1" applyFont="1" applyFill="1" applyBorder="1" applyAlignment="1" applyProtection="1">
      <alignment horizontal="center" vertical="center"/>
    </xf>
    <xf numFmtId="4" fontId="3" fillId="0" borderId="7" xfId="0" applyNumberFormat="1" applyFont="1" applyFill="1" applyBorder="1" applyAlignment="1" applyProtection="1">
      <alignment horizontal="right" vertical="center"/>
    </xf>
    <xf numFmtId="0" fontId="5" fillId="0" borderId="3" xfId="0" applyFont="1" applyBorder="1" applyProtection="1"/>
    <xf numFmtId="0" fontId="5" fillId="0" borderId="6" xfId="0" applyFont="1" applyBorder="1" applyProtection="1"/>
    <xf numFmtId="4" fontId="5" fillId="0" borderId="7" xfId="0" applyNumberFormat="1" applyFont="1" applyBorder="1" applyProtection="1"/>
    <xf numFmtId="4" fontId="12" fillId="0" borderId="29" xfId="0" applyNumberFormat="1" applyFont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Protection="1"/>
    <xf numFmtId="4" fontId="1" fillId="0" borderId="2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6" applyFont="1" applyFill="1" applyProtection="1"/>
    <xf numFmtId="0" fontId="5" fillId="0" borderId="0" xfId="6" applyFont="1" applyFill="1" applyProtection="1"/>
    <xf numFmtId="0" fontId="12" fillId="0" borderId="0" xfId="6" applyFont="1" applyProtection="1"/>
    <xf numFmtId="0" fontId="5" fillId="0" borderId="0" xfId="6" applyFont="1" applyFill="1" applyBorder="1" applyProtection="1"/>
    <xf numFmtId="0" fontId="3" fillId="0" borderId="0" xfId="6" applyFont="1" applyFill="1" applyBorder="1" applyProtection="1"/>
    <xf numFmtId="0" fontId="9" fillId="0" borderId="4" xfId="6" applyFont="1" applyBorder="1" applyAlignment="1" applyProtection="1">
      <alignment horizontal="center" vertical="center" wrapText="1"/>
    </xf>
    <xf numFmtId="0" fontId="9" fillId="0" borderId="4" xfId="6" applyFont="1" applyBorder="1" applyAlignment="1" applyProtection="1">
      <alignment vertical="center" wrapText="1"/>
    </xf>
    <xf numFmtId="0" fontId="14" fillId="0" borderId="0" xfId="6" applyFont="1" applyFill="1" applyProtection="1"/>
    <xf numFmtId="0" fontId="9" fillId="0" borderId="5" xfId="6" applyFont="1" applyBorder="1" applyAlignment="1" applyProtection="1">
      <alignment horizontal="center" vertical="center" wrapText="1"/>
    </xf>
    <xf numFmtId="0" fontId="9" fillId="0" borderId="5" xfId="6" applyFont="1" applyBorder="1" applyAlignment="1" applyProtection="1">
      <alignment vertical="center" wrapText="1"/>
    </xf>
    <xf numFmtId="0" fontId="3" fillId="0" borderId="4" xfId="6" applyFont="1" applyBorder="1" applyAlignment="1" applyProtection="1">
      <alignment horizontal="center" vertical="center"/>
    </xf>
    <xf numFmtId="0" fontId="3" fillId="0" borderId="4" xfId="6" applyFont="1" applyBorder="1" applyAlignment="1" applyProtection="1">
      <alignment horizontal="center"/>
    </xf>
    <xf numFmtId="0" fontId="3" fillId="0" borderId="26" xfId="6" applyFont="1" applyBorder="1" applyAlignment="1" applyProtection="1">
      <alignment horizontal="center"/>
    </xf>
    <xf numFmtId="0" fontId="3" fillId="0" borderId="20" xfId="6" applyFont="1" applyFill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justify" vertical="top" wrapText="1"/>
    </xf>
    <xf numFmtId="3" fontId="8" fillId="0" borderId="21" xfId="0" applyNumberFormat="1" applyFont="1" applyFill="1" applyBorder="1" applyAlignment="1" applyProtection="1">
      <alignment horizontal="center" vertical="top" wrapText="1"/>
    </xf>
    <xf numFmtId="4" fontId="3" fillId="0" borderId="31" xfId="6" applyNumberFormat="1" applyFont="1" applyFill="1" applyBorder="1" applyAlignment="1" applyProtection="1">
      <alignment horizontal="right" vertical="top"/>
    </xf>
    <xf numFmtId="0" fontId="1" fillId="0" borderId="15" xfId="6" applyFont="1" applyFill="1" applyBorder="1" applyAlignment="1" applyProtection="1">
      <alignment horizontal="center" vertical="top" wrapText="1"/>
    </xf>
    <xf numFmtId="4" fontId="3" fillId="0" borderId="32" xfId="6" applyNumberFormat="1" applyFont="1" applyFill="1" applyBorder="1" applyAlignment="1" applyProtection="1">
      <alignment horizontal="right" vertical="center"/>
    </xf>
    <xf numFmtId="0" fontId="3" fillId="0" borderId="15" xfId="6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vertical="top"/>
    </xf>
    <xf numFmtId="0" fontId="1" fillId="0" borderId="15" xfId="6" applyFont="1" applyFill="1" applyBorder="1" applyAlignment="1" applyProtection="1">
      <alignment horizontal="center" vertical="center" wrapText="1"/>
    </xf>
    <xf numFmtId="0" fontId="3" fillId="0" borderId="1" xfId="6" applyFont="1" applyFill="1" applyBorder="1" applyAlignment="1" applyProtection="1">
      <alignment horizontal="center" vertical="center" wrapText="1"/>
    </xf>
    <xf numFmtId="0" fontId="1" fillId="0" borderId="1" xfId="6" applyFont="1" applyBorder="1" applyAlignment="1" applyProtection="1">
      <alignment horizontal="justify" vertical="center" wrapText="1"/>
    </xf>
    <xf numFmtId="0" fontId="3" fillId="0" borderId="0" xfId="6" applyFont="1" applyFill="1" applyAlignment="1" applyProtection="1">
      <alignment vertical="center"/>
    </xf>
    <xf numFmtId="0" fontId="3" fillId="0" borderId="15" xfId="6" applyFont="1" applyFill="1" applyBorder="1" applyAlignment="1" applyProtection="1">
      <alignment horizontal="center" vertical="top" wrapText="1"/>
    </xf>
    <xf numFmtId="0" fontId="3" fillId="0" borderId="1" xfId="6" applyFont="1" applyBorder="1" applyAlignment="1" applyProtection="1">
      <alignment horizontal="justify" vertical="center"/>
    </xf>
    <xf numFmtId="0" fontId="12" fillId="0" borderId="0" xfId="6" applyFont="1" applyFill="1" applyProtection="1"/>
    <xf numFmtId="0" fontId="3" fillId="0" borderId="1" xfId="6" applyFont="1" applyBorder="1" applyAlignment="1" applyProtection="1">
      <alignment vertical="center" wrapText="1"/>
    </xf>
    <xf numFmtId="0" fontId="3" fillId="0" borderId="16" xfId="6" applyFont="1" applyFill="1" applyBorder="1" applyAlignment="1" applyProtection="1">
      <alignment horizontal="center" vertical="center" wrapText="1"/>
    </xf>
    <xf numFmtId="0" fontId="3" fillId="0" borderId="2" xfId="6" applyFont="1" applyBorder="1" applyAlignment="1" applyProtection="1">
      <alignment horizontal="center" vertical="center" wrapText="1"/>
    </xf>
    <xf numFmtId="0" fontId="3" fillId="0" borderId="2" xfId="6" applyFont="1" applyBorder="1" applyAlignment="1" applyProtection="1">
      <alignment vertical="center" wrapText="1"/>
    </xf>
    <xf numFmtId="0" fontId="3" fillId="0" borderId="2" xfId="6" applyFont="1" applyFill="1" applyBorder="1" applyAlignment="1" applyProtection="1">
      <alignment horizontal="center" vertical="center" wrapText="1"/>
    </xf>
    <xf numFmtId="4" fontId="3" fillId="0" borderId="37" xfId="6" applyNumberFormat="1" applyFont="1" applyFill="1" applyBorder="1" applyAlignment="1" applyProtection="1">
      <alignment horizontal="right" vertical="center"/>
    </xf>
    <xf numFmtId="0" fontId="3" fillId="0" borderId="3" xfId="6" applyFont="1" applyFill="1" applyBorder="1" applyAlignment="1" applyProtection="1">
      <alignment horizontal="center" vertical="center" wrapText="1"/>
    </xf>
    <xf numFmtId="0" fontId="3" fillId="0" borderId="6" xfId="6" applyFont="1" applyFill="1" applyBorder="1" applyAlignment="1" applyProtection="1">
      <alignment horizontal="center" vertical="center" wrapText="1"/>
    </xf>
    <xf numFmtId="0" fontId="3" fillId="0" borderId="6" xfId="6" applyFont="1" applyBorder="1" applyAlignment="1" applyProtection="1">
      <alignment vertical="center" wrapText="1"/>
    </xf>
    <xf numFmtId="0" fontId="8" fillId="0" borderId="6" xfId="0" applyFont="1" applyBorder="1" applyAlignment="1" applyProtection="1">
      <alignment horizontal="center" wrapText="1"/>
    </xf>
    <xf numFmtId="0" fontId="14" fillId="0" borderId="6" xfId="6" applyFont="1" applyFill="1" applyBorder="1" applyProtection="1"/>
    <xf numFmtId="0" fontId="3" fillId="0" borderId="6" xfId="6" applyFont="1" applyFill="1" applyBorder="1" applyAlignment="1" applyProtection="1">
      <alignment vertical="center"/>
    </xf>
    <xf numFmtId="4" fontId="3" fillId="0" borderId="7" xfId="6" applyNumberFormat="1" applyFont="1" applyFill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4" fontId="12" fillId="0" borderId="29" xfId="6" applyNumberFormat="1" applyFont="1" applyFill="1" applyBorder="1" applyAlignment="1" applyProtection="1">
      <alignment horizontal="right" vertical="center" wrapText="1"/>
    </xf>
    <xf numFmtId="0" fontId="5" fillId="0" borderId="0" xfId="6" applyFont="1" applyProtection="1"/>
    <xf numFmtId="0" fontId="23" fillId="0" borderId="0" xfId="6" applyFont="1" applyBorder="1" applyAlignment="1" applyProtection="1">
      <alignment horizontal="center" vertical="top" wrapText="1"/>
    </xf>
    <xf numFmtId="0" fontId="5" fillId="0" borderId="0" xfId="6" applyFont="1" applyBorder="1" applyProtection="1"/>
    <xf numFmtId="0" fontId="9" fillId="0" borderId="0" xfId="6" applyFont="1" applyProtection="1"/>
    <xf numFmtId="0" fontId="16" fillId="0" borderId="0" xfId="6" applyFont="1" applyBorder="1" applyAlignment="1" applyProtection="1">
      <alignment horizontal="center" vertical="top" wrapText="1"/>
    </xf>
    <xf numFmtId="0" fontId="3" fillId="0" borderId="0" xfId="6" applyFont="1" applyBorder="1" applyProtection="1"/>
    <xf numFmtId="0" fontId="3" fillId="0" borderId="29" xfId="6" applyFont="1" applyBorder="1" applyAlignment="1" applyProtection="1">
      <alignment horizontal="center"/>
    </xf>
    <xf numFmtId="0" fontId="3" fillId="0" borderId="7" xfId="6" applyFont="1" applyBorder="1" applyAlignment="1" applyProtection="1">
      <alignment horizontal="center"/>
    </xf>
    <xf numFmtId="4" fontId="3" fillId="0" borderId="31" xfId="6" applyNumberFormat="1" applyFont="1" applyBorder="1" applyAlignment="1" applyProtection="1">
      <alignment horizontal="right" vertical="center"/>
    </xf>
    <xf numFmtId="3" fontId="8" fillId="0" borderId="1" xfId="0" applyNumberFormat="1" applyFont="1" applyBorder="1" applyAlignment="1" applyProtection="1">
      <alignment horizontal="center" vertical="center" wrapText="1"/>
    </xf>
    <xf numFmtId="4" fontId="3" fillId="0" borderId="32" xfId="6" applyNumberFormat="1" applyFont="1" applyBorder="1" applyAlignment="1" applyProtection="1">
      <alignment horizontal="right" vertical="center"/>
    </xf>
    <xf numFmtId="0" fontId="3" fillId="0" borderId="1" xfId="6" applyFont="1" applyBorder="1" applyAlignment="1" applyProtection="1">
      <alignment horizontal="justify" vertical="center" wrapText="1"/>
    </xf>
    <xf numFmtId="0" fontId="3" fillId="0" borderId="56" xfId="6" applyFont="1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vertical="top" wrapText="1"/>
    </xf>
    <xf numFmtId="4" fontId="3" fillId="0" borderId="34" xfId="6" applyNumberFormat="1" applyFont="1" applyBorder="1" applyAlignment="1" applyProtection="1">
      <alignment horizontal="right" vertical="center"/>
    </xf>
    <xf numFmtId="0" fontId="3" fillId="0" borderId="6" xfId="6" applyFont="1" applyFill="1" applyBorder="1" applyAlignment="1" applyProtection="1">
      <alignment horizontal="justify" vertical="center" wrapText="1"/>
    </xf>
    <xf numFmtId="0" fontId="3" fillId="0" borderId="6" xfId="6" applyFont="1" applyFill="1" applyBorder="1" applyAlignment="1" applyProtection="1">
      <alignment horizontal="center" vertical="top" wrapText="1"/>
    </xf>
    <xf numFmtId="0" fontId="3" fillId="0" borderId="6" xfId="6" applyFont="1" applyFill="1" applyBorder="1" applyAlignment="1" applyProtection="1">
      <alignment horizontal="center" vertical="center"/>
    </xf>
    <xf numFmtId="0" fontId="3" fillId="0" borderId="6" xfId="6" applyFont="1" applyFill="1" applyBorder="1" applyProtection="1"/>
    <xf numFmtId="4" fontId="3" fillId="0" borderId="7" xfId="6" applyNumberFormat="1" applyFont="1" applyFill="1" applyBorder="1" applyAlignment="1" applyProtection="1">
      <alignment horizontal="right"/>
    </xf>
    <xf numFmtId="0" fontId="12" fillId="0" borderId="3" xfId="0" applyFont="1" applyFill="1" applyBorder="1" applyAlignment="1" applyProtection="1">
      <alignment horizontal="center" wrapText="1"/>
    </xf>
    <xf numFmtId="0" fontId="12" fillId="0" borderId="6" xfId="0" applyFont="1" applyFill="1" applyBorder="1" applyAlignment="1" applyProtection="1">
      <alignment horizontal="center" wrapText="1"/>
    </xf>
    <xf numFmtId="0" fontId="12" fillId="0" borderId="7" xfId="0" applyFont="1" applyFill="1" applyBorder="1" applyAlignment="1" applyProtection="1">
      <alignment horizontal="center" wrapText="1"/>
    </xf>
    <xf numFmtId="4" fontId="12" fillId="0" borderId="29" xfId="6" applyNumberFormat="1" applyFont="1" applyFill="1" applyBorder="1" applyAlignment="1" applyProtection="1">
      <alignment horizontal="right" vertical="center"/>
    </xf>
    <xf numFmtId="0" fontId="1" fillId="0" borderId="0" xfId="6" applyFont="1" applyFill="1" applyProtection="1"/>
    <xf numFmtId="0" fontId="3" fillId="0" borderId="0" xfId="6" applyFont="1" applyBorder="1" applyAlignment="1" applyProtection="1">
      <alignment vertical="top" wrapText="1"/>
    </xf>
    <xf numFmtId="0" fontId="1" fillId="0" borderId="21" xfId="6" applyFont="1" applyBorder="1" applyAlignment="1" applyProtection="1">
      <alignment horizontal="justify" vertical="center" wrapText="1"/>
    </xf>
    <xf numFmtId="3" fontId="8" fillId="0" borderId="21" xfId="0" applyNumberFormat="1" applyFont="1" applyBorder="1" applyAlignment="1" applyProtection="1">
      <alignment horizontal="center" vertical="center" wrapText="1"/>
    </xf>
    <xf numFmtId="4" fontId="3" fillId="0" borderId="31" xfId="6" applyNumberFormat="1" applyFont="1" applyFill="1" applyBorder="1" applyAlignment="1" applyProtection="1">
      <alignment horizontal="right" vertical="center"/>
    </xf>
    <xf numFmtId="0" fontId="1" fillId="0" borderId="2" xfId="6" applyFont="1" applyBorder="1" applyAlignment="1" applyProtection="1">
      <alignment horizontal="justify" vertical="center" wrapText="1"/>
    </xf>
    <xf numFmtId="0" fontId="3" fillId="0" borderId="3" xfId="6" applyFont="1" applyBorder="1" applyProtection="1"/>
    <xf numFmtId="0" fontId="3" fillId="0" borderId="6" xfId="6" applyFont="1" applyBorder="1" applyProtection="1"/>
    <xf numFmtId="4" fontId="3" fillId="0" borderId="6" xfId="6" applyNumberFormat="1" applyFont="1" applyBorder="1" applyProtection="1"/>
    <xf numFmtId="4" fontId="3" fillId="0" borderId="7" xfId="6" applyNumberFormat="1" applyFont="1" applyBorder="1" applyAlignment="1" applyProtection="1">
      <alignment horizontal="right"/>
    </xf>
    <xf numFmtId="0" fontId="5" fillId="0" borderId="3" xfId="6" applyFont="1" applyBorder="1" applyProtection="1"/>
    <xf numFmtId="0" fontId="5" fillId="0" borderId="6" xfId="6" applyFont="1" applyBorder="1" applyProtection="1"/>
    <xf numFmtId="4" fontId="5" fillId="0" borderId="7" xfId="6" applyNumberFormat="1" applyFont="1" applyBorder="1" applyProtection="1"/>
    <xf numFmtId="4" fontId="12" fillId="0" borderId="29" xfId="6" applyNumberFormat="1" applyFont="1" applyBorder="1" applyAlignment="1" applyProtection="1">
      <alignment horizontal="right" vertical="center"/>
    </xf>
    <xf numFmtId="0" fontId="12" fillId="0" borderId="0" xfId="0" applyFont="1" applyAlignment="1" applyProtection="1">
      <alignment horizontal="right" wrapText="1"/>
    </xf>
    <xf numFmtId="0" fontId="8" fillId="0" borderId="0" xfId="0" applyFont="1" applyAlignment="1" applyProtection="1">
      <alignment horizontal="right"/>
    </xf>
    <xf numFmtId="0" fontId="12" fillId="0" borderId="0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right" vertical="top" wrapText="1"/>
    </xf>
    <xf numFmtId="4" fontId="12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right"/>
    </xf>
    <xf numFmtId="4" fontId="12" fillId="0" borderId="0" xfId="6" applyNumberFormat="1" applyFont="1" applyFill="1" applyAlignment="1" applyProtection="1">
      <alignment horizontal="center" vertical="center"/>
    </xf>
    <xf numFmtId="4" fontId="3" fillId="0" borderId="21" xfId="6" applyNumberFormat="1" applyFont="1" applyFill="1" applyBorder="1" applyAlignment="1" applyProtection="1">
      <alignment horizontal="center" vertical="top"/>
      <protection locked="0"/>
    </xf>
    <xf numFmtId="4" fontId="3" fillId="0" borderId="1" xfId="6" applyNumberFormat="1" applyFont="1" applyFill="1" applyBorder="1" applyAlignment="1" applyProtection="1">
      <alignment horizontal="center" vertical="center"/>
      <protection locked="0"/>
    </xf>
    <xf numFmtId="4" fontId="1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6" applyNumberFormat="1" applyFont="1" applyFill="1" applyBorder="1" applyAlignment="1" applyProtection="1">
      <alignment horizontal="center" vertical="center"/>
      <protection locked="0"/>
    </xf>
    <xf numFmtId="4" fontId="3" fillId="0" borderId="2" xfId="6" applyNumberFormat="1" applyFont="1" applyFill="1" applyBorder="1" applyAlignment="1" applyProtection="1">
      <alignment horizontal="center" vertical="center"/>
      <protection locked="0"/>
    </xf>
    <xf numFmtId="4" fontId="3" fillId="0" borderId="21" xfId="6" applyNumberFormat="1" applyFont="1" applyFill="1" applyBorder="1" applyAlignment="1" applyProtection="1">
      <alignment horizontal="center" vertical="center"/>
      <protection locked="0"/>
    </xf>
    <xf numFmtId="4" fontId="1" fillId="0" borderId="33" xfId="6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6" fillId="0" borderId="4" xfId="0" applyFont="1" applyFill="1" applyBorder="1" applyProtection="1"/>
    <xf numFmtId="0" fontId="6" fillId="0" borderId="25" xfId="0" applyFont="1" applyFill="1" applyBorder="1" applyAlignment="1" applyProtection="1">
      <alignment horizontal="center"/>
    </xf>
    <xf numFmtId="0" fontId="6" fillId="0" borderId="25" xfId="0" applyFont="1" applyFill="1" applyBorder="1" applyProtection="1"/>
    <xf numFmtId="0" fontId="0" fillId="0" borderId="5" xfId="0" applyFill="1" applyBorder="1" applyProtection="1"/>
    <xf numFmtId="0" fontId="1" fillId="0" borderId="22" xfId="0" applyFont="1" applyFill="1" applyBorder="1" applyAlignment="1" applyProtection="1">
      <alignment horizontal="left"/>
    </xf>
    <xf numFmtId="0" fontId="1" fillId="0" borderId="23" xfId="0" applyFont="1" applyFill="1" applyBorder="1" applyAlignment="1" applyProtection="1">
      <alignment horizontal="center"/>
    </xf>
    <xf numFmtId="0" fontId="1" fillId="0" borderId="23" xfId="0" applyFont="1" applyFill="1" applyBorder="1" applyAlignment="1" applyProtection="1">
      <alignment wrapText="1"/>
    </xf>
    <xf numFmtId="0" fontId="1" fillId="0" borderId="23" xfId="0" applyFont="1" applyFill="1" applyBorder="1" applyProtection="1"/>
    <xf numFmtId="0" fontId="1" fillId="0" borderId="24" xfId="0" applyFont="1" applyFill="1" applyBorder="1" applyProtection="1"/>
    <xf numFmtId="4" fontId="3" fillId="0" borderId="23" xfId="0" applyNumberFormat="1" applyFont="1" applyFill="1" applyBorder="1" applyAlignment="1" applyProtection="1">
      <alignment horizontal="center"/>
    </xf>
    <xf numFmtId="4" fontId="3" fillId="0" borderId="26" xfId="0" applyNumberFormat="1" applyFont="1" applyFill="1" applyBorder="1" applyAlignment="1" applyProtection="1">
      <alignment horizontal="right"/>
    </xf>
    <xf numFmtId="0" fontId="1" fillId="0" borderId="10" xfId="0" applyFont="1" applyFill="1" applyBorder="1" applyAlignment="1" applyProtection="1">
      <alignment horizontal="left" vertical="top"/>
    </xf>
    <xf numFmtId="0" fontId="1" fillId="0" borderId="8" xfId="0" applyFont="1" applyFill="1" applyBorder="1" applyAlignment="1" applyProtection="1">
      <alignment horizontal="center" vertical="top"/>
    </xf>
    <xf numFmtId="0" fontId="1" fillId="0" borderId="8" xfId="0" applyFont="1" applyFill="1" applyBorder="1" applyAlignment="1" applyProtection="1">
      <alignment wrapText="1"/>
    </xf>
    <xf numFmtId="0" fontId="1" fillId="0" borderId="8" xfId="0" applyFont="1" applyFill="1" applyBorder="1" applyAlignment="1" applyProtection="1">
      <alignment horizontal="center"/>
    </xf>
    <xf numFmtId="0" fontId="1" fillId="0" borderId="8" xfId="0" applyFont="1" applyFill="1" applyBorder="1" applyProtection="1"/>
    <xf numFmtId="4" fontId="3" fillId="0" borderId="8" xfId="0" applyNumberFormat="1" applyFont="1" applyFill="1" applyBorder="1" applyAlignment="1" applyProtection="1">
      <alignment horizontal="center"/>
    </xf>
    <xf numFmtId="4" fontId="3" fillId="0" borderId="9" xfId="0" applyNumberFormat="1" applyFont="1" applyFill="1" applyBorder="1" applyAlignment="1" applyProtection="1">
      <alignment horizontal="right"/>
    </xf>
    <xf numFmtId="0" fontId="1" fillId="0" borderId="8" xfId="0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vertical="top"/>
    </xf>
    <xf numFmtId="0" fontId="1" fillId="0" borderId="8" xfId="0" applyFont="1" applyFill="1" applyBorder="1" applyAlignment="1" applyProtection="1">
      <alignment vertical="top"/>
    </xf>
    <xf numFmtId="0" fontId="1" fillId="0" borderId="10" xfId="0" quotePrefix="1" applyFont="1" applyFill="1" applyBorder="1" applyAlignment="1" applyProtection="1">
      <alignment vertical="top"/>
    </xf>
    <xf numFmtId="3" fontId="1" fillId="0" borderId="8" xfId="0" applyNumberFormat="1" applyFont="1" applyFill="1" applyBorder="1" applyProtection="1"/>
    <xf numFmtId="0" fontId="0" fillId="0" borderId="10" xfId="0" applyFill="1" applyBorder="1" applyAlignment="1" applyProtection="1">
      <alignment vertical="top"/>
    </xf>
    <xf numFmtId="0" fontId="0" fillId="0" borderId="8" xfId="0" applyFill="1" applyBorder="1" applyAlignment="1" applyProtection="1">
      <alignment vertical="top"/>
    </xf>
    <xf numFmtId="0" fontId="0" fillId="0" borderId="8" xfId="0" applyFill="1" applyBorder="1" applyProtection="1"/>
    <xf numFmtId="0" fontId="0" fillId="0" borderId="8" xfId="0" applyFill="1" applyBorder="1" applyAlignment="1" applyProtection="1">
      <alignment horizontal="center"/>
    </xf>
    <xf numFmtId="4" fontId="0" fillId="0" borderId="8" xfId="0" applyNumberFormat="1" applyFill="1" applyBorder="1" applyAlignment="1" applyProtection="1">
      <alignment horizontal="center"/>
    </xf>
    <xf numFmtId="4" fontId="0" fillId="0" borderId="9" xfId="0" applyNumberFormat="1" applyFill="1" applyBorder="1" applyAlignment="1" applyProtection="1">
      <alignment horizontal="right"/>
    </xf>
    <xf numFmtId="0" fontId="0" fillId="0" borderId="11" xfId="0" applyFill="1" applyBorder="1" applyAlignment="1" applyProtection="1">
      <alignment vertical="top"/>
    </xf>
    <xf numFmtId="0" fontId="0" fillId="0" borderId="12" xfId="0" applyFill="1" applyBorder="1" applyAlignment="1" applyProtection="1">
      <alignment vertical="top"/>
    </xf>
    <xf numFmtId="0" fontId="0" fillId="0" borderId="12" xfId="0" applyFill="1" applyBorder="1" applyProtection="1"/>
    <xf numFmtId="0" fontId="0" fillId="0" borderId="12" xfId="0" applyFill="1" applyBorder="1" applyAlignment="1" applyProtection="1">
      <alignment horizontal="center"/>
    </xf>
    <xf numFmtId="4" fontId="0" fillId="0" borderId="12" xfId="0" applyNumberFormat="1" applyFill="1" applyBorder="1" applyAlignment="1" applyProtection="1">
      <alignment horizontal="center"/>
    </xf>
    <xf numFmtId="4" fontId="0" fillId="0" borderId="13" xfId="0" applyNumberFormat="1" applyFill="1" applyBorder="1" applyAlignment="1" applyProtection="1">
      <alignment horizontal="right"/>
    </xf>
    <xf numFmtId="0" fontId="0" fillId="0" borderId="4" xfId="0" applyFill="1" applyBorder="1" applyProtection="1"/>
    <xf numFmtId="0" fontId="6" fillId="0" borderId="19" xfId="0" applyFont="1" applyFill="1" applyBorder="1" applyAlignment="1" applyProtection="1">
      <alignment horizontal="left"/>
    </xf>
    <xf numFmtId="0" fontId="6" fillId="0" borderId="35" xfId="0" applyFont="1" applyFill="1" applyBorder="1" applyAlignment="1" applyProtection="1">
      <alignment horizontal="left"/>
    </xf>
    <xf numFmtId="0" fontId="6" fillId="0" borderId="26" xfId="0" applyFont="1" applyFill="1" applyBorder="1" applyAlignment="1" applyProtection="1">
      <alignment horizontal="left"/>
    </xf>
    <xf numFmtId="4" fontId="6" fillId="0" borderId="4" xfId="0" applyNumberFormat="1" applyFont="1" applyFill="1" applyBorder="1" applyAlignment="1" applyProtection="1">
      <alignment horizontal="right"/>
    </xf>
    <xf numFmtId="0" fontId="6" fillId="0" borderId="27" xfId="0" applyFont="1" applyFill="1" applyBorder="1" applyAlignment="1" applyProtection="1">
      <alignment horizontal="left"/>
    </xf>
    <xf numFmtId="0" fontId="6" fillId="0" borderId="28" xfId="0" applyFont="1" applyFill="1" applyBorder="1" applyAlignment="1" applyProtection="1">
      <alignment horizontal="left"/>
    </xf>
    <xf numFmtId="0" fontId="6" fillId="0" borderId="13" xfId="0" applyFont="1" applyFill="1" applyBorder="1" applyAlignment="1" applyProtection="1">
      <alignment horizontal="left"/>
    </xf>
    <xf numFmtId="4" fontId="0" fillId="0" borderId="5" xfId="0" applyNumberFormat="1" applyFill="1" applyBorder="1" applyAlignment="1" applyProtection="1">
      <alignment horizontal="right"/>
    </xf>
    <xf numFmtId="0" fontId="7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center"/>
    </xf>
    <xf numFmtId="0" fontId="6" fillId="0" borderId="5" xfId="0" applyFont="1" applyFill="1" applyBorder="1" applyProtection="1"/>
    <xf numFmtId="0" fontId="3" fillId="0" borderId="23" xfId="0" applyFont="1" applyFill="1" applyBorder="1" applyProtection="1"/>
    <xf numFmtId="0" fontId="3" fillId="0" borderId="26" xfId="0" applyFont="1" applyFill="1" applyBorder="1" applyAlignment="1" applyProtection="1">
      <alignment horizontal="right"/>
    </xf>
    <xf numFmtId="3" fontId="1" fillId="0" borderId="8" xfId="0" applyNumberFormat="1" applyFont="1" applyFill="1" applyBorder="1" applyAlignment="1" applyProtection="1">
      <alignment horizontal="center"/>
    </xf>
    <xf numFmtId="3" fontId="1" fillId="0" borderId="8" xfId="0" applyNumberFormat="1" applyFont="1" applyFill="1" applyBorder="1" applyAlignment="1" applyProtection="1">
      <alignment horizontal="center" wrapText="1"/>
    </xf>
    <xf numFmtId="4" fontId="1" fillId="0" borderId="9" xfId="0" applyNumberFormat="1" applyFont="1" applyFill="1" applyBorder="1" applyAlignment="1" applyProtection="1">
      <alignment horizontal="right"/>
    </xf>
    <xf numFmtId="4" fontId="1" fillId="0" borderId="8" xfId="0" applyNumberFormat="1" applyFont="1" applyFill="1" applyBorder="1" applyAlignment="1" applyProtection="1">
      <alignment horizontal="center"/>
    </xf>
    <xf numFmtId="0" fontId="1" fillId="0" borderId="43" xfId="0" applyFont="1" applyFill="1" applyBorder="1" applyAlignment="1" applyProtection="1">
      <alignment horizontal="left" vertical="top"/>
    </xf>
    <xf numFmtId="0" fontId="1" fillId="0" borderId="53" xfId="0" applyFont="1" applyFill="1" applyBorder="1" applyAlignment="1" applyProtection="1">
      <alignment wrapText="1"/>
    </xf>
    <xf numFmtId="0" fontId="0" fillId="0" borderId="43" xfId="0" applyFill="1" applyBorder="1" applyAlignment="1" applyProtection="1">
      <alignment vertical="top"/>
    </xf>
    <xf numFmtId="0" fontId="0" fillId="0" borderId="53" xfId="0" applyFill="1" applyBorder="1" applyProtection="1"/>
    <xf numFmtId="0" fontId="1" fillId="0" borderId="8" xfId="0" applyFont="1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1" fillId="0" borderId="53" xfId="0" applyFont="1" applyFill="1" applyBorder="1" applyAlignment="1" applyProtection="1">
      <alignment horizontal="left" vertical="top"/>
    </xf>
    <xf numFmtId="4" fontId="0" fillId="0" borderId="5" xfId="0" applyNumberFormat="1" applyFill="1" applyBorder="1" applyProtection="1"/>
    <xf numFmtId="4" fontId="0" fillId="0" borderId="7" xfId="0" applyNumberFormat="1" applyFill="1" applyBorder="1" applyProtection="1"/>
    <xf numFmtId="0" fontId="6" fillId="0" borderId="3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</xf>
    <xf numFmtId="0" fontId="6" fillId="0" borderId="7" xfId="0" applyFont="1" applyFill="1" applyBorder="1" applyAlignment="1" applyProtection="1">
      <alignment horizontal="left"/>
    </xf>
    <xf numFmtId="4" fontId="0" fillId="0" borderId="0" xfId="0" applyNumberFormat="1" applyFill="1" applyProtection="1"/>
    <xf numFmtId="0" fontId="6" fillId="0" borderId="3" xfId="0" applyFont="1" applyFill="1" applyBorder="1" applyProtection="1"/>
    <xf numFmtId="0" fontId="0" fillId="0" borderId="7" xfId="0" applyFill="1" applyBorder="1" applyProtection="1"/>
    <xf numFmtId="4" fontId="3" fillId="0" borderId="8" xfId="0" applyNumberFormat="1" applyFont="1" applyFill="1" applyBorder="1" applyAlignment="1" applyProtection="1">
      <alignment horizontal="center"/>
      <protection locked="0"/>
    </xf>
    <xf numFmtId="4" fontId="0" fillId="0" borderId="8" xfId="0" applyNumberForma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center"/>
      <protection locked="0"/>
    </xf>
  </cellXfs>
  <cellStyles count="9">
    <cellStyle name="Обычный" xfId="0" builtinId="0"/>
    <cellStyle name="Обычный_9 POM Chisinau Hincesti Sectorul nr. 1  PC 86+10 – PC 88+10" xfId="1"/>
    <cellStyle name="Обычный_x1 Site Clearinf Off. Расчистка территории,  " xfId="2"/>
    <cellStyle name="Обычный_x3 Earthworks.  Земляные роаботы" xfId="3"/>
    <cellStyle name="Обычный_x4 Road Pavement. ДОРОЖНАЯ ОДЕЖДА" xfId="4"/>
    <cellStyle name="Обычный_x5 Drainage. Водоотвод" xfId="5"/>
    <cellStyle name="Обычный_x6 Acces Roads and SitesСъезды и площадки" xfId="6"/>
    <cellStyle name="Процентный" xfId="7" builtinId="5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4"/>
  <sheetViews>
    <sheetView tabSelected="1" zoomScaleNormal="100" workbookViewId="0">
      <selection activeCell="K4" sqref="K4"/>
    </sheetView>
  </sheetViews>
  <sheetFormatPr defaultRowHeight="12.75"/>
  <cols>
    <col min="1" max="1" width="9.140625" style="3"/>
    <col min="2" max="2" width="10.28515625" style="3" customWidth="1"/>
    <col min="3" max="4" width="25.7109375" style="3" customWidth="1"/>
    <col min="5" max="5" width="18.7109375" style="3" customWidth="1"/>
    <col min="6" max="6" width="19.28515625" style="3" hidden="1" customWidth="1"/>
    <col min="7" max="7" width="15.85546875" style="3" hidden="1" customWidth="1"/>
    <col min="8" max="8" width="16.140625" style="3" hidden="1" customWidth="1"/>
    <col min="9" max="9" width="0" style="3" hidden="1" customWidth="1"/>
    <col min="10" max="10" width="17.7109375" style="3" hidden="1" customWidth="1"/>
    <col min="11" max="13" width="9.140625" style="3"/>
    <col min="14" max="16384" width="9.140625" style="5"/>
  </cols>
  <sheetData>
    <row r="2" spans="1:13" s="2" customFormat="1" ht="15.75">
      <c r="A2" s="1"/>
      <c r="B2" s="162" t="s">
        <v>186</v>
      </c>
      <c r="C2" s="162"/>
      <c r="D2" s="162"/>
      <c r="E2" s="162"/>
      <c r="F2" s="1"/>
      <c r="G2" s="1"/>
      <c r="H2" s="1"/>
      <c r="I2" s="1"/>
      <c r="J2" s="1"/>
      <c r="K2" s="1"/>
      <c r="L2" s="1"/>
      <c r="M2" s="1"/>
    </row>
    <row r="3" spans="1:13">
      <c r="E3" s="4"/>
    </row>
    <row r="4" spans="1:13">
      <c r="E4" s="4"/>
    </row>
    <row r="5" spans="1:13" s="12" customFormat="1" ht="15">
      <c r="A5" s="6"/>
      <c r="B5" s="7" t="s">
        <v>545</v>
      </c>
      <c r="C5" s="6"/>
      <c r="D5" s="6"/>
      <c r="E5" s="8"/>
      <c r="F5" s="9" t="s">
        <v>220</v>
      </c>
      <c r="G5" s="10" t="s">
        <v>221</v>
      </c>
      <c r="H5" s="10" t="s">
        <v>222</v>
      </c>
      <c r="I5" s="9"/>
      <c r="J5" s="11"/>
      <c r="K5" s="6"/>
      <c r="L5" s="6"/>
      <c r="M5" s="6"/>
    </row>
    <row r="6" spans="1:13" ht="13.5" thickBot="1">
      <c r="E6" s="13"/>
      <c r="F6" s="14" t="s">
        <v>223</v>
      </c>
      <c r="G6" s="15" t="s">
        <v>224</v>
      </c>
      <c r="H6" s="16" t="s">
        <v>225</v>
      </c>
      <c r="I6" s="17"/>
      <c r="J6" s="17"/>
    </row>
    <row r="7" spans="1:13" ht="15.75" thickBot="1">
      <c r="B7" s="18" t="s">
        <v>187</v>
      </c>
      <c r="C7" s="19"/>
      <c r="D7" s="20"/>
      <c r="E7" s="21" t="s">
        <v>147</v>
      </c>
    </row>
    <row r="8" spans="1:13" ht="14.25">
      <c r="B8" s="22"/>
      <c r="C8" s="23"/>
      <c r="D8" s="24"/>
      <c r="E8" s="25"/>
      <c r="F8" s="26"/>
      <c r="G8" s="27"/>
      <c r="H8" s="27"/>
      <c r="I8" s="27"/>
    </row>
    <row r="9" spans="1:13" ht="15">
      <c r="B9" s="28" t="s">
        <v>206</v>
      </c>
      <c r="C9" s="29" t="s">
        <v>188</v>
      </c>
      <c r="D9" s="30"/>
      <c r="E9" s="31">
        <f>'1. General Items'!G17</f>
        <v>0</v>
      </c>
      <c r="F9" s="32" t="e">
        <f>'1. General Items'!#REF!</f>
        <v>#REF!</v>
      </c>
      <c r="G9" s="33">
        <f>'1. General Items'!G17</f>
        <v>0</v>
      </c>
      <c r="H9" s="33" t="e">
        <f>'1. General Items'!#REF!</f>
        <v>#REF!</v>
      </c>
      <c r="I9" s="27"/>
      <c r="J9" s="34" t="e">
        <f>H9+G9+F9</f>
        <v>#REF!</v>
      </c>
    </row>
    <row r="10" spans="1:13" ht="15">
      <c r="B10" s="35"/>
      <c r="C10" s="36" t="s">
        <v>215</v>
      </c>
      <c r="D10" s="37"/>
      <c r="E10" s="38"/>
      <c r="F10" s="32"/>
      <c r="G10" s="27"/>
      <c r="H10" s="27"/>
      <c r="I10" s="27"/>
      <c r="J10" s="34">
        <f t="shared" ref="J10:J27" si="0">H10+G10+F10</f>
        <v>0</v>
      </c>
    </row>
    <row r="11" spans="1:13" ht="15">
      <c r="B11" s="28" t="s">
        <v>189</v>
      </c>
      <c r="C11" s="29" t="s">
        <v>190</v>
      </c>
      <c r="D11" s="30"/>
      <c r="E11" s="31">
        <f>'2,Lucr de preg'!G21</f>
        <v>0</v>
      </c>
      <c r="F11" s="32" t="e">
        <f>'2,Lucr de preg'!#REF!</f>
        <v>#REF!</v>
      </c>
      <c r="G11" s="33" t="e">
        <f>'2,Lucr de preg'!#REF!</f>
        <v>#REF!</v>
      </c>
      <c r="H11" s="33" t="e">
        <f>'2,Lucr de preg'!#REF!</f>
        <v>#REF!</v>
      </c>
      <c r="I11" s="27"/>
      <c r="J11" s="34" t="e">
        <f t="shared" si="0"/>
        <v>#REF!</v>
      </c>
    </row>
    <row r="12" spans="1:13" ht="15">
      <c r="B12" s="35"/>
      <c r="C12" s="36" t="s">
        <v>210</v>
      </c>
      <c r="D12" s="37"/>
      <c r="E12" s="38"/>
      <c r="F12" s="32"/>
      <c r="G12" s="27"/>
      <c r="H12" s="27"/>
      <c r="I12" s="27"/>
      <c r="J12" s="34">
        <f t="shared" si="0"/>
        <v>0</v>
      </c>
    </row>
    <row r="13" spans="1:13" ht="15">
      <c r="B13" s="28" t="s">
        <v>191</v>
      </c>
      <c r="C13" s="29" t="s">
        <v>192</v>
      </c>
      <c r="D13" s="30"/>
      <c r="E13" s="31">
        <f>'3, Terasamente'!G18</f>
        <v>0</v>
      </c>
      <c r="F13" s="39" t="e">
        <f>'3, Terasamente'!#REF!</f>
        <v>#REF!</v>
      </c>
      <c r="G13" s="33" t="e">
        <f>'3, Terasamente'!#REF!</f>
        <v>#REF!</v>
      </c>
      <c r="H13" s="40" t="e">
        <f>'3, Terasamente'!#REF!</f>
        <v>#REF!</v>
      </c>
      <c r="I13" s="27"/>
      <c r="J13" s="34" t="e">
        <f t="shared" si="0"/>
        <v>#REF!</v>
      </c>
    </row>
    <row r="14" spans="1:13" ht="15">
      <c r="B14" s="35"/>
      <c r="C14" s="36" t="s">
        <v>211</v>
      </c>
      <c r="D14" s="37"/>
      <c r="E14" s="38"/>
      <c r="F14" s="32"/>
      <c r="G14" s="27"/>
      <c r="H14" s="27"/>
      <c r="I14" s="27"/>
      <c r="J14" s="34">
        <f t="shared" si="0"/>
        <v>0</v>
      </c>
    </row>
    <row r="15" spans="1:13" ht="15">
      <c r="B15" s="28" t="s">
        <v>193</v>
      </c>
      <c r="C15" s="29" t="s">
        <v>194</v>
      </c>
      <c r="D15" s="30"/>
      <c r="E15" s="31">
        <f>'4, Sist Rut'!G27</f>
        <v>0</v>
      </c>
      <c r="F15" s="39" t="e">
        <f>'4, Sist Rut'!#REF!</f>
        <v>#REF!</v>
      </c>
      <c r="G15" s="33" t="e">
        <f>'4, Sist Rut'!#REF!</f>
        <v>#REF!</v>
      </c>
      <c r="H15" s="27" t="e">
        <f>'4, Sist Rut'!#REF!</f>
        <v>#REF!</v>
      </c>
      <c r="I15" s="27"/>
      <c r="J15" s="34" t="e">
        <f t="shared" si="0"/>
        <v>#REF!</v>
      </c>
    </row>
    <row r="16" spans="1:13" ht="15">
      <c r="B16" s="41"/>
      <c r="C16" s="42" t="s">
        <v>216</v>
      </c>
      <c r="D16" s="43"/>
      <c r="E16" s="44"/>
      <c r="F16" s="32"/>
      <c r="G16" s="27"/>
      <c r="H16" s="27"/>
      <c r="I16" s="27"/>
      <c r="J16" s="34">
        <f t="shared" si="0"/>
        <v>0</v>
      </c>
    </row>
    <row r="17" spans="2:10" ht="15">
      <c r="B17" s="41" t="s">
        <v>203</v>
      </c>
      <c r="C17" s="42"/>
      <c r="D17" s="43"/>
      <c r="E17" s="44">
        <f>'5,Evacuarea  apelor'!G25</f>
        <v>0</v>
      </c>
      <c r="F17" s="39" t="e">
        <f>'5,Evacuarea  apelor'!#REF!</f>
        <v>#REF!</v>
      </c>
      <c r="G17" s="33" t="e">
        <f>'5,Evacuarea  apelor'!#REF!</f>
        <v>#REF!</v>
      </c>
      <c r="H17" s="27" t="e">
        <f>'5,Evacuarea  apelor'!#REF!</f>
        <v>#REF!</v>
      </c>
      <c r="I17" s="27"/>
      <c r="J17" s="34" t="e">
        <f t="shared" si="0"/>
        <v>#REF!</v>
      </c>
    </row>
    <row r="18" spans="2:10" ht="15">
      <c r="B18" s="35"/>
      <c r="C18" s="36" t="s">
        <v>217</v>
      </c>
      <c r="D18" s="37"/>
      <c r="E18" s="38"/>
      <c r="F18" s="32"/>
      <c r="G18" s="27"/>
      <c r="H18" s="27"/>
      <c r="I18" s="27"/>
      <c r="J18" s="34">
        <f t="shared" si="0"/>
        <v>0</v>
      </c>
    </row>
    <row r="19" spans="2:10" ht="15">
      <c r="B19" s="28" t="s">
        <v>196</v>
      </c>
      <c r="C19" s="29" t="s">
        <v>195</v>
      </c>
      <c r="D19" s="30"/>
      <c r="E19" s="31">
        <f>'6. Poduri'!D13</f>
        <v>0</v>
      </c>
      <c r="F19" s="32" t="e">
        <f>#REF!</f>
        <v>#REF!</v>
      </c>
      <c r="G19" s="33" t="e">
        <f>#REF!</f>
        <v>#REF!</v>
      </c>
      <c r="H19" s="27" t="e">
        <f>#REF!</f>
        <v>#REF!</v>
      </c>
      <c r="I19" s="27"/>
      <c r="J19" s="34" t="e">
        <f t="shared" si="0"/>
        <v>#REF!</v>
      </c>
    </row>
    <row r="20" spans="2:10" ht="15">
      <c r="B20" s="35"/>
      <c r="C20" s="36" t="s">
        <v>219</v>
      </c>
      <c r="D20" s="37"/>
      <c r="E20" s="38"/>
      <c r="F20" s="32"/>
      <c r="G20" s="27"/>
      <c r="H20" s="27"/>
      <c r="I20" s="27"/>
      <c r="J20" s="34">
        <f t="shared" si="0"/>
        <v>0</v>
      </c>
    </row>
    <row r="21" spans="2:10" ht="15">
      <c r="B21" s="28" t="s">
        <v>197</v>
      </c>
      <c r="C21" s="29" t="s">
        <v>200</v>
      </c>
      <c r="D21" s="30"/>
      <c r="E21" s="31">
        <f>'7,Masuri contra def'!G29</f>
        <v>0</v>
      </c>
      <c r="F21" s="45" t="s">
        <v>214</v>
      </c>
      <c r="G21" s="46" t="s">
        <v>214</v>
      </c>
      <c r="H21" s="47" t="e">
        <f>'7,Masuri contra def'!#REF!</f>
        <v>#REF!</v>
      </c>
      <c r="I21" s="27"/>
      <c r="J21" s="34" t="e">
        <f>H21</f>
        <v>#REF!</v>
      </c>
    </row>
    <row r="22" spans="2:10" ht="15">
      <c r="B22" s="35"/>
      <c r="C22" s="36" t="s">
        <v>218</v>
      </c>
      <c r="D22" s="37"/>
      <c r="E22" s="38"/>
      <c r="F22" s="32"/>
      <c r="G22" s="27"/>
      <c r="H22" s="27"/>
      <c r="I22" s="27"/>
      <c r="J22" s="34">
        <f t="shared" si="0"/>
        <v>0</v>
      </c>
    </row>
    <row r="23" spans="2:10" ht="15">
      <c r="B23" s="28" t="s">
        <v>204</v>
      </c>
      <c r="C23" s="29" t="s">
        <v>86</v>
      </c>
      <c r="D23" s="30"/>
      <c r="E23" s="31">
        <f>'8,Indicat, marcaj cu schimb'!G37</f>
        <v>0</v>
      </c>
      <c r="F23" s="39" t="e">
        <f>'8,Indicat, marcaj cu schimb'!#REF!</f>
        <v>#REF!</v>
      </c>
      <c r="G23" s="33" t="e">
        <f>'8,Indicat, marcaj cu schimb'!#REF!</f>
        <v>#REF!</v>
      </c>
      <c r="H23" s="40" t="e">
        <f>'8,Indicat, marcaj cu schimb'!#REF!</f>
        <v>#REF!</v>
      </c>
      <c r="I23" s="27"/>
      <c r="J23" s="34" t="e">
        <f t="shared" si="0"/>
        <v>#REF!</v>
      </c>
    </row>
    <row r="24" spans="2:10" ht="30.75" customHeight="1">
      <c r="B24" s="35"/>
      <c r="C24" s="163" t="s">
        <v>124</v>
      </c>
      <c r="D24" s="164"/>
      <c r="E24" s="38"/>
      <c r="F24" s="32"/>
      <c r="G24" s="27"/>
      <c r="H24" s="27"/>
      <c r="I24" s="27"/>
      <c r="J24" s="34">
        <f t="shared" si="0"/>
        <v>0</v>
      </c>
    </row>
    <row r="25" spans="2:10" ht="15">
      <c r="B25" s="28" t="s">
        <v>199</v>
      </c>
      <c r="C25" s="29" t="s">
        <v>198</v>
      </c>
      <c r="D25" s="30"/>
      <c r="E25" s="31">
        <f>'9, Drum later'!G63</f>
        <v>0</v>
      </c>
      <c r="F25" s="39" t="e">
        <f>'9, Drum later'!#REF!</f>
        <v>#REF!</v>
      </c>
      <c r="G25" s="40" t="e">
        <f>'9, Drum later'!#REF!</f>
        <v>#REF!</v>
      </c>
      <c r="H25" s="40" t="e">
        <f>'9, Drum later'!#REF!</f>
        <v>#REF!</v>
      </c>
      <c r="I25" s="27"/>
      <c r="J25" s="34" t="e">
        <f t="shared" si="0"/>
        <v>#REF!</v>
      </c>
    </row>
    <row r="26" spans="2:10" ht="15">
      <c r="B26" s="35"/>
      <c r="C26" s="36"/>
      <c r="D26" s="37"/>
      <c r="E26" s="38"/>
      <c r="F26" s="32"/>
      <c r="G26" s="27"/>
      <c r="H26" s="27"/>
      <c r="I26" s="27"/>
      <c r="J26" s="34">
        <f t="shared" si="0"/>
        <v>0</v>
      </c>
    </row>
    <row r="27" spans="2:10" ht="15.75" thickBot="1">
      <c r="B27" s="48" t="s">
        <v>205</v>
      </c>
      <c r="C27" s="49" t="s">
        <v>201</v>
      </c>
      <c r="D27" s="50"/>
      <c r="E27" s="31">
        <f>SUM('10. Dayworks'!H153)</f>
        <v>0</v>
      </c>
      <c r="F27" s="51">
        <f>'10. Dayworks'!H153</f>
        <v>0</v>
      </c>
      <c r="G27" s="33">
        <f>'10. Dayworks'!H153</f>
        <v>0</v>
      </c>
      <c r="H27" s="52">
        <f>'10. Dayworks'!H153</f>
        <v>0</v>
      </c>
      <c r="I27" s="27"/>
      <c r="J27" s="34">
        <f t="shared" si="0"/>
        <v>0</v>
      </c>
    </row>
    <row r="28" spans="2:10" ht="15">
      <c r="B28" s="53"/>
      <c r="C28" s="54"/>
      <c r="D28" s="55"/>
      <c r="E28" s="56"/>
      <c r="F28" s="26"/>
      <c r="G28" s="27"/>
      <c r="I28" s="27"/>
    </row>
    <row r="29" spans="2:10" ht="15.75" thickBot="1">
      <c r="B29" s="48" t="s">
        <v>202</v>
      </c>
      <c r="C29" s="57"/>
      <c r="D29" s="58"/>
      <c r="E29" s="59">
        <f>SUM(E8:E27)</f>
        <v>0</v>
      </c>
      <c r="F29" s="60" t="e">
        <f>SUM(F9:F27)</f>
        <v>#REF!</v>
      </c>
      <c r="G29" s="61" t="e">
        <f>SUM(G9:G27)</f>
        <v>#REF!</v>
      </c>
      <c r="H29" s="61" t="e">
        <f>SUM(H9:H27)</f>
        <v>#REF!</v>
      </c>
      <c r="I29" s="27"/>
    </row>
    <row r="30" spans="2:10">
      <c r="B30" s="53"/>
      <c r="C30" s="54"/>
      <c r="D30" s="54"/>
      <c r="E30" s="62"/>
      <c r="F30" s="32"/>
      <c r="G30" s="27"/>
      <c r="H30" s="27"/>
      <c r="I30" s="27"/>
    </row>
    <row r="31" spans="2:10" ht="15.75" thickBot="1">
      <c r="B31" s="165" t="s">
        <v>544</v>
      </c>
      <c r="C31" s="166"/>
      <c r="D31" s="167"/>
      <c r="E31" s="59">
        <v>2000000</v>
      </c>
      <c r="F31" s="60" t="e">
        <f>F29*B31</f>
        <v>#REF!</v>
      </c>
      <c r="G31" s="47" t="e">
        <f>G29*B31</f>
        <v>#REF!</v>
      </c>
      <c r="H31" s="47" t="e">
        <f>H29*B31</f>
        <v>#REF!</v>
      </c>
      <c r="I31" s="27"/>
    </row>
    <row r="32" spans="2:10" ht="16.5" thickBot="1">
      <c r="B32" s="63" t="s">
        <v>212</v>
      </c>
      <c r="C32" s="64"/>
      <c r="D32" s="65" t="s">
        <v>213</v>
      </c>
      <c r="E32" s="59">
        <f>E31+E29</f>
        <v>2000000</v>
      </c>
      <c r="F32" s="66" t="e">
        <f>F29+F31</f>
        <v>#REF!</v>
      </c>
      <c r="G32" s="67" t="e">
        <f>G29+G31</f>
        <v>#REF!</v>
      </c>
      <c r="H32" s="67" t="e">
        <f>H29+H31</f>
        <v>#REF!</v>
      </c>
      <c r="I32" s="27"/>
    </row>
    <row r="34" spans="5:5">
      <c r="E34" s="68"/>
    </row>
  </sheetData>
  <sheetProtection password="8726" sheet="1" objects="1" scenarios="1" sort="0" autoFilter="0" pivotTables="0"/>
  <mergeCells count="3">
    <mergeCell ref="B2:E2"/>
    <mergeCell ref="C24:D24"/>
    <mergeCell ref="B31:D31"/>
  </mergeCells>
  <phoneticPr fontId="2" type="noConversion"/>
  <printOptions horizontalCentered="1"/>
  <pageMargins left="1.1023622047244095" right="0.43307086614173229" top="0.98425196850393704" bottom="0.98425196850393704" header="0.51181102362204722" footer="0.51181102362204722"/>
  <pageSetup paperSize="9" fitToHeight="0"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G63"/>
  <sheetViews>
    <sheetView topLeftCell="A2" zoomScaleNormal="100" workbookViewId="0">
      <selection activeCell="E20" sqref="E20:F20"/>
    </sheetView>
  </sheetViews>
  <sheetFormatPr defaultRowHeight="12.75"/>
  <cols>
    <col min="1" max="1" width="5.85546875" style="484" bestFit="1" customWidth="1"/>
    <col min="2" max="2" width="7.42578125" style="484" customWidth="1"/>
    <col min="3" max="3" width="40.7109375" style="484" customWidth="1"/>
    <col min="4" max="4" width="7.140625" style="484" bestFit="1" customWidth="1"/>
    <col min="5" max="5" width="8.5703125" style="484" bestFit="1" customWidth="1"/>
    <col min="6" max="6" width="13.7109375" style="484" customWidth="1"/>
    <col min="7" max="7" width="16.85546875" style="484" customWidth="1"/>
    <col min="8" max="16384" width="9.140625" style="484"/>
  </cols>
  <sheetData>
    <row r="1" spans="1:7" hidden="1"/>
    <row r="3" spans="1:7" s="485" customFormat="1" ht="14.25" customHeight="1">
      <c r="B3" s="486" t="s">
        <v>38</v>
      </c>
    </row>
    <row r="4" spans="1:7" ht="14.25" customHeight="1"/>
    <row r="5" spans="1:7" s="487" customFormat="1" ht="14.25" customHeight="1">
      <c r="B5" s="486" t="s">
        <v>284</v>
      </c>
    </row>
    <row r="6" spans="1:7" s="488" customFormat="1" ht="13.5" thickBot="1"/>
    <row r="7" spans="1:7" s="491" customFormat="1" ht="12.75" customHeight="1">
      <c r="A7" s="489" t="s">
        <v>99</v>
      </c>
      <c r="B7" s="218" t="s">
        <v>108</v>
      </c>
      <c r="C7" s="489" t="s">
        <v>266</v>
      </c>
      <c r="D7" s="489" t="s">
        <v>171</v>
      </c>
      <c r="E7" s="490" t="s">
        <v>145</v>
      </c>
      <c r="F7" s="489" t="s">
        <v>146</v>
      </c>
      <c r="G7" s="489" t="s">
        <v>147</v>
      </c>
    </row>
    <row r="8" spans="1:7" s="491" customFormat="1" ht="13.5" thickBot="1">
      <c r="A8" s="492"/>
      <c r="B8" s="219"/>
      <c r="C8" s="493"/>
      <c r="D8" s="492"/>
      <c r="E8" s="493"/>
      <c r="F8" s="492"/>
      <c r="G8" s="492"/>
    </row>
    <row r="9" spans="1:7" ht="13.5" thickBot="1">
      <c r="A9" s="494">
        <v>0</v>
      </c>
      <c r="B9" s="494">
        <v>1</v>
      </c>
      <c r="C9" s="495">
        <v>2</v>
      </c>
      <c r="D9" s="496">
        <v>3</v>
      </c>
      <c r="E9" s="495">
        <v>4</v>
      </c>
      <c r="F9" s="495">
        <v>5</v>
      </c>
      <c r="G9" s="495">
        <v>6</v>
      </c>
    </row>
    <row r="10" spans="1:7" ht="15">
      <c r="A10" s="497" t="s">
        <v>134</v>
      </c>
      <c r="B10" s="260">
        <v>10306</v>
      </c>
      <c r="C10" s="498" t="s">
        <v>326</v>
      </c>
      <c r="D10" s="260" t="s">
        <v>160</v>
      </c>
      <c r="E10" s="499">
        <v>1152</v>
      </c>
      <c r="F10" s="575"/>
      <c r="G10" s="500">
        <f>E10*F10</f>
        <v>0</v>
      </c>
    </row>
    <row r="11" spans="1:7" ht="45">
      <c r="A11" s="501" t="s">
        <v>135</v>
      </c>
      <c r="B11" s="267">
        <v>20104</v>
      </c>
      <c r="C11" s="270" t="s">
        <v>327</v>
      </c>
      <c r="D11" s="225" t="s">
        <v>133</v>
      </c>
      <c r="E11" s="196">
        <v>1961</v>
      </c>
      <c r="F11" s="576"/>
      <c r="G11" s="502">
        <f t="shared" ref="G11:G26" si="0">E11*F11</f>
        <v>0</v>
      </c>
    </row>
    <row r="12" spans="1:7" ht="15">
      <c r="A12" s="503" t="s">
        <v>136</v>
      </c>
      <c r="B12" s="267">
        <v>20106</v>
      </c>
      <c r="C12" s="504" t="s">
        <v>161</v>
      </c>
      <c r="D12" s="194" t="s">
        <v>91</v>
      </c>
      <c r="E12" s="196">
        <v>6137</v>
      </c>
      <c r="F12" s="576"/>
      <c r="G12" s="502">
        <f t="shared" si="0"/>
        <v>0</v>
      </c>
    </row>
    <row r="13" spans="1:7" ht="15">
      <c r="A13" s="505" t="s">
        <v>137</v>
      </c>
      <c r="B13" s="267">
        <v>20401</v>
      </c>
      <c r="C13" s="504" t="s">
        <v>163</v>
      </c>
      <c r="D13" s="194" t="s">
        <v>133</v>
      </c>
      <c r="E13" s="196">
        <v>195</v>
      </c>
      <c r="F13" s="576"/>
      <c r="G13" s="502">
        <f t="shared" si="0"/>
        <v>0</v>
      </c>
    </row>
    <row r="14" spans="1:7" ht="15">
      <c r="A14" s="503" t="s">
        <v>138</v>
      </c>
      <c r="B14" s="267">
        <v>30201</v>
      </c>
      <c r="C14" s="504" t="s">
        <v>295</v>
      </c>
      <c r="D14" s="194" t="s">
        <v>165</v>
      </c>
      <c r="E14" s="196">
        <v>844</v>
      </c>
      <c r="F14" s="576"/>
      <c r="G14" s="502">
        <f t="shared" si="0"/>
        <v>0</v>
      </c>
    </row>
    <row r="15" spans="1:7" s="508" customFormat="1" ht="15" customHeight="1">
      <c r="A15" s="505" t="s">
        <v>139</v>
      </c>
      <c r="B15" s="506">
        <v>30301</v>
      </c>
      <c r="C15" s="507" t="s">
        <v>297</v>
      </c>
      <c r="D15" s="194" t="s">
        <v>133</v>
      </c>
      <c r="E15" s="196">
        <v>1300</v>
      </c>
      <c r="F15" s="576"/>
      <c r="G15" s="502">
        <f t="shared" si="0"/>
        <v>0</v>
      </c>
    </row>
    <row r="16" spans="1:7" ht="25.5">
      <c r="A16" s="509" t="s">
        <v>270</v>
      </c>
      <c r="B16" s="506">
        <v>30302</v>
      </c>
      <c r="C16" s="510" t="s">
        <v>267</v>
      </c>
      <c r="D16" s="194" t="s">
        <v>133</v>
      </c>
      <c r="E16" s="196">
        <v>2056</v>
      </c>
      <c r="F16" s="576"/>
      <c r="G16" s="502">
        <f t="shared" si="0"/>
        <v>0</v>
      </c>
    </row>
    <row r="17" spans="1:7" ht="15">
      <c r="A17" s="501" t="s">
        <v>331</v>
      </c>
      <c r="B17" s="267">
        <v>30303</v>
      </c>
      <c r="C17" s="270" t="s">
        <v>298</v>
      </c>
      <c r="D17" s="194" t="s">
        <v>133</v>
      </c>
      <c r="E17" s="196">
        <v>883</v>
      </c>
      <c r="F17" s="576"/>
      <c r="G17" s="502">
        <f t="shared" si="0"/>
        <v>0</v>
      </c>
    </row>
    <row r="18" spans="1:7" ht="30">
      <c r="A18" s="509" t="s">
        <v>332</v>
      </c>
      <c r="B18" s="267">
        <v>30304</v>
      </c>
      <c r="C18" s="270" t="s">
        <v>166</v>
      </c>
      <c r="D18" s="194" t="s">
        <v>133</v>
      </c>
      <c r="E18" s="196">
        <v>330</v>
      </c>
      <c r="F18" s="577"/>
      <c r="G18" s="502">
        <f t="shared" si="0"/>
        <v>0</v>
      </c>
    </row>
    <row r="19" spans="1:7" ht="15">
      <c r="A19" s="505" t="s">
        <v>333</v>
      </c>
      <c r="B19" s="267">
        <v>30401</v>
      </c>
      <c r="C19" s="226" t="s">
        <v>299</v>
      </c>
      <c r="D19" s="194" t="s">
        <v>268</v>
      </c>
      <c r="E19" s="196">
        <v>10139</v>
      </c>
      <c r="F19" s="576"/>
      <c r="G19" s="502">
        <f t="shared" si="0"/>
        <v>0</v>
      </c>
    </row>
    <row r="20" spans="1:7" ht="30">
      <c r="A20" s="509" t="s">
        <v>334</v>
      </c>
      <c r="B20" s="267">
        <v>30402</v>
      </c>
      <c r="C20" s="270" t="s">
        <v>300</v>
      </c>
      <c r="D20" s="194" t="s">
        <v>268</v>
      </c>
      <c r="E20" s="196">
        <v>9371</v>
      </c>
      <c r="F20" s="576"/>
      <c r="G20" s="502">
        <f t="shared" si="0"/>
        <v>0</v>
      </c>
    </row>
    <row r="21" spans="1:7" s="511" customFormat="1" ht="45">
      <c r="A21" s="501" t="s">
        <v>335</v>
      </c>
      <c r="B21" s="267">
        <v>30501</v>
      </c>
      <c r="C21" s="270" t="s">
        <v>301</v>
      </c>
      <c r="D21" s="194" t="s">
        <v>91</v>
      </c>
      <c r="E21" s="196">
        <v>21652</v>
      </c>
      <c r="F21" s="578"/>
      <c r="G21" s="502">
        <f t="shared" si="0"/>
        <v>0</v>
      </c>
    </row>
    <row r="22" spans="1:7" ht="30">
      <c r="A22" s="509" t="s">
        <v>336</v>
      </c>
      <c r="B22" s="506">
        <v>30504</v>
      </c>
      <c r="C22" s="270" t="s">
        <v>285</v>
      </c>
      <c r="D22" s="194" t="s">
        <v>91</v>
      </c>
      <c r="E22" s="196">
        <v>9371</v>
      </c>
      <c r="F22" s="576"/>
      <c r="G22" s="502">
        <f t="shared" si="0"/>
        <v>0</v>
      </c>
    </row>
    <row r="23" spans="1:7" ht="30">
      <c r="A23" s="501" t="s">
        <v>337</v>
      </c>
      <c r="B23" s="267">
        <v>30506</v>
      </c>
      <c r="C23" s="270" t="s">
        <v>304</v>
      </c>
      <c r="D23" s="194" t="s">
        <v>91</v>
      </c>
      <c r="E23" s="196">
        <v>3922</v>
      </c>
      <c r="F23" s="576"/>
      <c r="G23" s="502">
        <f t="shared" si="0"/>
        <v>0</v>
      </c>
    </row>
    <row r="24" spans="1:7" ht="30">
      <c r="A24" s="509" t="s">
        <v>338</v>
      </c>
      <c r="B24" s="267">
        <v>40402</v>
      </c>
      <c r="C24" s="270" t="s">
        <v>328</v>
      </c>
      <c r="D24" s="194" t="s">
        <v>329</v>
      </c>
      <c r="E24" s="196">
        <v>2</v>
      </c>
      <c r="F24" s="576"/>
      <c r="G24" s="502">
        <f t="shared" si="0"/>
        <v>0</v>
      </c>
    </row>
    <row r="25" spans="1:7" s="491" customFormat="1" ht="25.5">
      <c r="A25" s="501" t="s">
        <v>339</v>
      </c>
      <c r="B25" s="506">
        <v>50110</v>
      </c>
      <c r="C25" s="512" t="s">
        <v>269</v>
      </c>
      <c r="D25" s="194" t="s">
        <v>95</v>
      </c>
      <c r="E25" s="196">
        <v>130</v>
      </c>
      <c r="F25" s="576"/>
      <c r="G25" s="502">
        <f t="shared" si="0"/>
        <v>0</v>
      </c>
    </row>
    <row r="26" spans="1:7" s="491" customFormat="1" ht="13.5" thickBot="1">
      <c r="A26" s="513" t="s">
        <v>340</v>
      </c>
      <c r="B26" s="514">
        <v>50801</v>
      </c>
      <c r="C26" s="515" t="s">
        <v>167</v>
      </c>
      <c r="D26" s="514" t="s">
        <v>95</v>
      </c>
      <c r="E26" s="516">
        <v>2169</v>
      </c>
      <c r="F26" s="579"/>
      <c r="G26" s="517">
        <f t="shared" si="0"/>
        <v>0</v>
      </c>
    </row>
    <row r="27" spans="1:7" ht="15.75" thickBot="1">
      <c r="A27" s="518"/>
      <c r="B27" s="519"/>
      <c r="C27" s="520"/>
      <c r="D27" s="521"/>
      <c r="E27" s="522"/>
      <c r="F27" s="523"/>
      <c r="G27" s="524"/>
    </row>
    <row r="28" spans="1:7" ht="15.75" thickBot="1">
      <c r="A28" s="525" t="s">
        <v>330</v>
      </c>
      <c r="B28" s="526"/>
      <c r="C28" s="526"/>
      <c r="D28" s="526"/>
      <c r="E28" s="526"/>
      <c r="F28" s="527"/>
      <c r="G28" s="528">
        <f>SUM(G17:G26)</f>
        <v>0</v>
      </c>
    </row>
    <row r="30" spans="1:7" s="485" customFormat="1" ht="15">
      <c r="A30" s="529"/>
      <c r="B30" s="529"/>
      <c r="C30" s="486" t="s">
        <v>271</v>
      </c>
      <c r="D30" s="530"/>
      <c r="E30" s="530"/>
      <c r="F30" s="531"/>
      <c r="G30" s="531"/>
    </row>
    <row r="31" spans="1:7" ht="13.5" thickBot="1">
      <c r="A31" s="532"/>
      <c r="B31" s="533"/>
      <c r="C31" s="532"/>
      <c r="D31" s="533"/>
      <c r="E31" s="533"/>
      <c r="F31" s="534"/>
      <c r="G31" s="534"/>
    </row>
    <row r="32" spans="1:7" ht="12.75" customHeight="1">
      <c r="A32" s="489" t="s">
        <v>99</v>
      </c>
      <c r="B32" s="218" t="s">
        <v>108</v>
      </c>
      <c r="C32" s="489" t="s">
        <v>266</v>
      </c>
      <c r="D32" s="489" t="s">
        <v>171</v>
      </c>
      <c r="E32" s="490" t="s">
        <v>145</v>
      </c>
      <c r="F32" s="489" t="s">
        <v>146</v>
      </c>
      <c r="G32" s="489" t="s">
        <v>147</v>
      </c>
    </row>
    <row r="33" spans="1:7" ht="13.5" thickBot="1">
      <c r="A33" s="492"/>
      <c r="B33" s="219"/>
      <c r="C33" s="493"/>
      <c r="D33" s="492"/>
      <c r="E33" s="493"/>
      <c r="F33" s="492"/>
      <c r="G33" s="492"/>
    </row>
    <row r="34" spans="1:7" ht="13.5" thickBot="1">
      <c r="A34" s="535">
        <v>0</v>
      </c>
      <c r="B34" s="535">
        <v>1</v>
      </c>
      <c r="C34" s="535">
        <v>2</v>
      </c>
      <c r="D34" s="536">
        <v>3</v>
      </c>
      <c r="E34" s="535">
        <v>4</v>
      </c>
      <c r="F34" s="535">
        <v>5</v>
      </c>
      <c r="G34" s="535">
        <v>6</v>
      </c>
    </row>
    <row r="35" spans="1:7" ht="30">
      <c r="A35" s="497" t="s">
        <v>140</v>
      </c>
      <c r="B35" s="189">
        <v>20105</v>
      </c>
      <c r="C35" s="261" t="s">
        <v>291</v>
      </c>
      <c r="D35" s="189" t="s">
        <v>133</v>
      </c>
      <c r="E35" s="189">
        <v>607</v>
      </c>
      <c r="F35" s="580"/>
      <c r="G35" s="537">
        <f>E35*F35</f>
        <v>0</v>
      </c>
    </row>
    <row r="36" spans="1:7" ht="15">
      <c r="A36" s="503" t="s">
        <v>272</v>
      </c>
      <c r="B36" s="194">
        <v>20106</v>
      </c>
      <c r="C36" s="270" t="s">
        <v>161</v>
      </c>
      <c r="D36" s="194" t="s">
        <v>133</v>
      </c>
      <c r="E36" s="538">
        <v>2882</v>
      </c>
      <c r="F36" s="576"/>
      <c r="G36" s="539">
        <f t="shared" ref="G36:G42" si="1">E36*F36</f>
        <v>0</v>
      </c>
    </row>
    <row r="37" spans="1:7" ht="15">
      <c r="A37" s="503" t="s">
        <v>274</v>
      </c>
      <c r="B37" s="506">
        <v>30301</v>
      </c>
      <c r="C37" s="540" t="s">
        <v>273</v>
      </c>
      <c r="D37" s="506" t="s">
        <v>133</v>
      </c>
      <c r="E37" s="194">
        <v>288</v>
      </c>
      <c r="F37" s="576"/>
      <c r="G37" s="539">
        <f t="shared" si="1"/>
        <v>0</v>
      </c>
    </row>
    <row r="38" spans="1:7" ht="15" customHeight="1">
      <c r="A38" s="503" t="s">
        <v>276</v>
      </c>
      <c r="B38" s="506">
        <v>30302</v>
      </c>
      <c r="C38" s="510" t="s">
        <v>275</v>
      </c>
      <c r="D38" s="506" t="s">
        <v>133</v>
      </c>
      <c r="E38" s="194">
        <v>432</v>
      </c>
      <c r="F38" s="576"/>
      <c r="G38" s="539">
        <f t="shared" si="1"/>
        <v>0</v>
      </c>
    </row>
    <row r="39" spans="1:7" ht="15">
      <c r="A39" s="503" t="s">
        <v>277</v>
      </c>
      <c r="B39" s="194">
        <v>30401</v>
      </c>
      <c r="C39" s="195" t="s">
        <v>299</v>
      </c>
      <c r="D39" s="194" t="s">
        <v>268</v>
      </c>
      <c r="E39" s="194">
        <v>48</v>
      </c>
      <c r="F39" s="576"/>
      <c r="G39" s="539">
        <f t="shared" si="1"/>
        <v>0</v>
      </c>
    </row>
    <row r="40" spans="1:7" ht="30">
      <c r="A40" s="503" t="s">
        <v>278</v>
      </c>
      <c r="B40" s="194">
        <v>30402</v>
      </c>
      <c r="C40" s="270" t="s">
        <v>300</v>
      </c>
      <c r="D40" s="194" t="s">
        <v>268</v>
      </c>
      <c r="E40" s="538">
        <v>2882</v>
      </c>
      <c r="F40" s="576"/>
      <c r="G40" s="539">
        <f t="shared" si="1"/>
        <v>0</v>
      </c>
    </row>
    <row r="41" spans="1:7" ht="45">
      <c r="A41" s="503" t="s">
        <v>279</v>
      </c>
      <c r="B41" s="194">
        <v>30501</v>
      </c>
      <c r="C41" s="270" t="s">
        <v>301</v>
      </c>
      <c r="D41" s="194" t="s">
        <v>91</v>
      </c>
      <c r="E41" s="538">
        <v>3002</v>
      </c>
      <c r="F41" s="578"/>
      <c r="G41" s="539">
        <f t="shared" si="1"/>
        <v>0</v>
      </c>
    </row>
    <row r="42" spans="1:7" ht="30.75" thickBot="1">
      <c r="A42" s="541" t="s">
        <v>341</v>
      </c>
      <c r="B42" s="362">
        <v>40402</v>
      </c>
      <c r="C42" s="542" t="s">
        <v>328</v>
      </c>
      <c r="D42" s="362" t="s">
        <v>329</v>
      </c>
      <c r="E42" s="362">
        <v>116</v>
      </c>
      <c r="F42" s="581"/>
      <c r="G42" s="543">
        <f t="shared" si="1"/>
        <v>0</v>
      </c>
    </row>
    <row r="43" spans="1:7" ht="13.5" thickBot="1">
      <c r="A43" s="518"/>
      <c r="B43" s="519"/>
      <c r="C43" s="544"/>
      <c r="D43" s="545"/>
      <c r="E43" s="546"/>
      <c r="F43" s="547"/>
      <c r="G43" s="548"/>
    </row>
    <row r="44" spans="1:7" s="553" customFormat="1" ht="15.75" customHeight="1" thickBot="1">
      <c r="A44" s="549" t="s">
        <v>342</v>
      </c>
      <c r="B44" s="550"/>
      <c r="C44" s="550"/>
      <c r="D44" s="550"/>
      <c r="E44" s="550"/>
      <c r="F44" s="551"/>
      <c r="G44" s="552">
        <f>SUM(G35:G42)</f>
        <v>0</v>
      </c>
    </row>
    <row r="45" spans="1:7">
      <c r="A45" s="488"/>
      <c r="B45" s="488"/>
      <c r="C45" s="488"/>
      <c r="D45" s="488"/>
      <c r="E45" s="488"/>
      <c r="F45" s="488"/>
      <c r="G45" s="488"/>
    </row>
    <row r="46" spans="1:7" s="485" customFormat="1" ht="15">
      <c r="A46" s="486"/>
      <c r="B46" s="529"/>
      <c r="C46" s="486" t="s">
        <v>280</v>
      </c>
      <c r="D46" s="530"/>
      <c r="E46" s="530"/>
      <c r="F46" s="531"/>
      <c r="G46" s="531"/>
    </row>
    <row r="47" spans="1:7" ht="13.5" thickBot="1">
      <c r="A47" s="532"/>
      <c r="B47" s="533"/>
      <c r="C47" s="554"/>
      <c r="D47" s="533"/>
      <c r="E47" s="533"/>
      <c r="F47" s="534"/>
      <c r="G47" s="534"/>
    </row>
    <row r="48" spans="1:7" ht="12.75" customHeight="1">
      <c r="A48" s="489" t="s">
        <v>99</v>
      </c>
      <c r="B48" s="218" t="s">
        <v>108</v>
      </c>
      <c r="C48" s="489" t="s">
        <v>266</v>
      </c>
      <c r="D48" s="489" t="s">
        <v>171</v>
      </c>
      <c r="E48" s="490" t="s">
        <v>145</v>
      </c>
      <c r="F48" s="489" t="s">
        <v>146</v>
      </c>
      <c r="G48" s="489" t="s">
        <v>147</v>
      </c>
    </row>
    <row r="49" spans="1:7" ht="13.5" thickBot="1">
      <c r="A49" s="492"/>
      <c r="B49" s="219"/>
      <c r="C49" s="493"/>
      <c r="D49" s="492"/>
      <c r="E49" s="493"/>
      <c r="F49" s="492"/>
      <c r="G49" s="492"/>
    </row>
    <row r="50" spans="1:7" ht="13.5" thickBot="1">
      <c r="A50" s="495">
        <v>0</v>
      </c>
      <c r="B50" s="495">
        <v>1</v>
      </c>
      <c r="C50" s="495">
        <v>2</v>
      </c>
      <c r="D50" s="496">
        <v>3</v>
      </c>
      <c r="E50" s="495">
        <v>4</v>
      </c>
      <c r="F50" s="495">
        <v>5</v>
      </c>
      <c r="G50" s="495">
        <v>6</v>
      </c>
    </row>
    <row r="51" spans="1:7" ht="25.5">
      <c r="A51" s="497" t="s">
        <v>281</v>
      </c>
      <c r="B51" s="189">
        <v>70301</v>
      </c>
      <c r="C51" s="555" t="s">
        <v>343</v>
      </c>
      <c r="D51" s="189" t="s">
        <v>91</v>
      </c>
      <c r="E51" s="556">
        <v>5703</v>
      </c>
      <c r="F51" s="580"/>
      <c r="G51" s="557">
        <f>E51*F51</f>
        <v>0</v>
      </c>
    </row>
    <row r="52" spans="1:7" ht="26.25" thickBot="1">
      <c r="A52" s="513" t="s">
        <v>282</v>
      </c>
      <c r="B52" s="198">
        <v>70302</v>
      </c>
      <c r="C52" s="558" t="s">
        <v>344</v>
      </c>
      <c r="D52" s="198" t="s">
        <v>91</v>
      </c>
      <c r="E52" s="198">
        <v>933</v>
      </c>
      <c r="F52" s="579"/>
      <c r="G52" s="517">
        <f>E52*F52</f>
        <v>0</v>
      </c>
    </row>
    <row r="53" spans="1:7" ht="13.5" thickBot="1">
      <c r="A53" s="559"/>
      <c r="B53" s="560"/>
      <c r="C53" s="560"/>
      <c r="D53" s="560"/>
      <c r="E53" s="560"/>
      <c r="F53" s="561"/>
      <c r="G53" s="562"/>
    </row>
    <row r="54" spans="1:7" s="485" customFormat="1" ht="15.75" thickBot="1">
      <c r="A54" s="563"/>
      <c r="B54" s="564"/>
      <c r="C54" s="152" t="s">
        <v>283</v>
      </c>
      <c r="D54" s="564"/>
      <c r="E54" s="564"/>
      <c r="F54" s="565"/>
      <c r="G54" s="566">
        <f>SUM(G51:G52)</f>
        <v>0</v>
      </c>
    </row>
    <row r="57" spans="1:7" s="485" customFormat="1" ht="15" customHeight="1">
      <c r="C57" s="567" t="s">
        <v>345</v>
      </c>
      <c r="D57" s="567"/>
      <c r="E57" s="567"/>
      <c r="F57" s="567"/>
      <c r="G57" s="567"/>
    </row>
    <row r="58" spans="1:7" ht="15.75" customHeight="1" thickBot="1">
      <c r="C58" s="568"/>
      <c r="D58" s="5"/>
    </row>
    <row r="59" spans="1:7" s="485" customFormat="1" ht="30.75" customHeight="1" thickBot="1">
      <c r="C59" s="569" t="s">
        <v>346</v>
      </c>
      <c r="D59" s="570"/>
      <c r="E59" s="570"/>
      <c r="G59" s="571">
        <f>G28</f>
        <v>0</v>
      </c>
    </row>
    <row r="60" spans="1:7" s="485" customFormat="1" ht="15.75" thickBot="1">
      <c r="C60" s="569" t="s">
        <v>347</v>
      </c>
      <c r="D60" s="569"/>
      <c r="E60" s="569"/>
      <c r="G60" s="571">
        <f>G44</f>
        <v>0</v>
      </c>
    </row>
    <row r="61" spans="1:7" s="485" customFormat="1" ht="15.75" thickBot="1">
      <c r="C61" s="572" t="s">
        <v>348</v>
      </c>
      <c r="G61" s="571">
        <f>G54</f>
        <v>0</v>
      </c>
    </row>
    <row r="62" spans="1:7" s="485" customFormat="1" ht="15.75" thickBot="1">
      <c r="C62" s="573"/>
      <c r="D62" s="12"/>
      <c r="G62" s="574"/>
    </row>
    <row r="63" spans="1:7" s="485" customFormat="1" ht="30.75" customHeight="1" thickBot="1">
      <c r="C63" s="572" t="s">
        <v>349</v>
      </c>
      <c r="G63" s="571">
        <f>G59+G60+G61</f>
        <v>0</v>
      </c>
    </row>
  </sheetData>
  <sheetProtection password="8726" sheet="1" objects="1" scenarios="1" sort="0" autoFilter="0" pivotTables="0"/>
  <mergeCells count="24">
    <mergeCell ref="C57:G57"/>
    <mergeCell ref="F32:F33"/>
    <mergeCell ref="G32:G33"/>
    <mergeCell ref="A28:F28"/>
    <mergeCell ref="A32:A33"/>
    <mergeCell ref="B32:B33"/>
    <mergeCell ref="C32:C33"/>
    <mergeCell ref="D32:D33"/>
    <mergeCell ref="E32:E33"/>
    <mergeCell ref="G48:G49"/>
    <mergeCell ref="A48:A49"/>
    <mergeCell ref="B48:B49"/>
    <mergeCell ref="C48:C49"/>
    <mergeCell ref="D48:D49"/>
    <mergeCell ref="E48:E49"/>
    <mergeCell ref="F48:F49"/>
    <mergeCell ref="A44:F44"/>
    <mergeCell ref="G7:G8"/>
    <mergeCell ref="A7:A8"/>
    <mergeCell ref="B7:B8"/>
    <mergeCell ref="C7:C8"/>
    <mergeCell ref="D7:D8"/>
    <mergeCell ref="E7:E8"/>
    <mergeCell ref="F7:F8"/>
  </mergeCells>
  <phoneticPr fontId="10" type="noConversion"/>
  <printOptions horizontalCentered="1"/>
  <pageMargins left="0.70866141732283461" right="0.70866141732283461" top="0.74803149606299213" bottom="0.74803149606299213" header="0.31496062992125984" footer="0.31496062992125984"/>
  <pageSetup paperSize="9" fitToHeight="0" orientation="portrait" r:id="rId1"/>
  <headerFooter alignWithMargins="0">
    <oddHeader>&amp;RR14 Balti - Sarateni Road km 26,6-km 38,3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76"/>
  <sheetViews>
    <sheetView zoomScaleNormal="100" workbookViewId="0">
      <selection activeCell="L101" sqref="L101"/>
    </sheetView>
  </sheetViews>
  <sheetFormatPr defaultRowHeight="12.75"/>
  <cols>
    <col min="1" max="3" width="9.140625" style="5"/>
    <col min="4" max="4" width="24.7109375" style="5" customWidth="1"/>
    <col min="5" max="5" width="11.140625" style="5" customWidth="1"/>
    <col min="6" max="6" width="11.28515625" style="5" customWidth="1"/>
    <col min="7" max="7" width="13.85546875" style="5" customWidth="1"/>
    <col min="8" max="8" width="16.85546875" style="5" customWidth="1"/>
    <col min="9" max="16384" width="9.140625" style="5"/>
  </cols>
  <sheetData>
    <row r="2" spans="2:8" ht="15.75">
      <c r="B2" s="582" t="s">
        <v>83</v>
      </c>
      <c r="C2" s="583"/>
      <c r="D2" s="583"/>
      <c r="E2" s="583"/>
      <c r="F2" s="583"/>
      <c r="G2" s="583"/>
      <c r="H2" s="583"/>
    </row>
    <row r="3" spans="2:8" ht="15.75">
      <c r="B3" s="583"/>
      <c r="C3" s="583"/>
      <c r="D3" s="583"/>
      <c r="E3" s="583"/>
      <c r="F3" s="583"/>
      <c r="G3" s="583"/>
      <c r="H3" s="583"/>
    </row>
    <row r="4" spans="2:8" ht="15.75">
      <c r="B4" s="584" t="s">
        <v>41</v>
      </c>
      <c r="C4" s="584"/>
      <c r="D4" s="584"/>
      <c r="E4" s="584"/>
      <c r="F4" s="584"/>
      <c r="G4" s="584"/>
      <c r="H4" s="584"/>
    </row>
    <row r="5" spans="2:8" ht="13.5" thickBot="1">
      <c r="B5" s="3"/>
      <c r="C5" s="3"/>
      <c r="D5" s="3"/>
      <c r="E5" s="3"/>
      <c r="F5" s="3"/>
      <c r="G5" s="3"/>
      <c r="H5" s="3"/>
    </row>
    <row r="6" spans="2:8">
      <c r="B6" s="75" t="s">
        <v>141</v>
      </c>
      <c r="C6" s="75" t="s">
        <v>42</v>
      </c>
      <c r="D6" s="585" t="s">
        <v>143</v>
      </c>
      <c r="E6" s="75" t="s">
        <v>171</v>
      </c>
      <c r="F6" s="75" t="s">
        <v>145</v>
      </c>
      <c r="G6" s="75" t="s">
        <v>146</v>
      </c>
      <c r="H6" s="75" t="s">
        <v>147</v>
      </c>
    </row>
    <row r="7" spans="2:8">
      <c r="B7" s="586" t="s">
        <v>148</v>
      </c>
      <c r="C7" s="586" t="s">
        <v>148</v>
      </c>
      <c r="D7" s="587"/>
      <c r="E7" s="586"/>
      <c r="F7" s="586"/>
      <c r="G7" s="586"/>
      <c r="H7" s="586"/>
    </row>
    <row r="8" spans="2:8" ht="13.5" thickBot="1">
      <c r="B8" s="588"/>
      <c r="C8" s="588"/>
      <c r="D8" s="588"/>
      <c r="E8" s="588"/>
      <c r="F8" s="588"/>
      <c r="G8" s="588"/>
      <c r="H8" s="588"/>
    </row>
    <row r="9" spans="2:8">
      <c r="B9" s="589"/>
      <c r="C9" s="590"/>
      <c r="D9" s="591"/>
      <c r="E9" s="592"/>
      <c r="F9" s="593"/>
      <c r="G9" s="594"/>
      <c r="H9" s="595"/>
    </row>
    <row r="10" spans="2:8">
      <c r="B10" s="596" t="s">
        <v>4</v>
      </c>
      <c r="C10" s="597"/>
      <c r="D10" s="598" t="s">
        <v>44</v>
      </c>
      <c r="E10" s="599" t="s">
        <v>43</v>
      </c>
      <c r="F10" s="600">
        <v>400</v>
      </c>
      <c r="G10" s="653"/>
      <c r="H10" s="602">
        <f>F10*G10</f>
        <v>0</v>
      </c>
    </row>
    <row r="11" spans="2:8">
      <c r="B11" s="596"/>
      <c r="C11" s="597"/>
      <c r="D11" s="598"/>
      <c r="E11" s="599"/>
      <c r="F11" s="600"/>
      <c r="G11" s="601"/>
      <c r="H11" s="602"/>
    </row>
    <row r="12" spans="2:8">
      <c r="B12" s="596" t="s">
        <v>5</v>
      </c>
      <c r="C12" s="597"/>
      <c r="D12" s="598" t="s">
        <v>45</v>
      </c>
      <c r="E12" s="599" t="s">
        <v>43</v>
      </c>
      <c r="F12" s="600">
        <v>400</v>
      </c>
      <c r="G12" s="653"/>
      <c r="H12" s="602">
        <f>F12*G12</f>
        <v>0</v>
      </c>
    </row>
    <row r="13" spans="2:8">
      <c r="B13" s="596"/>
      <c r="C13" s="597"/>
      <c r="D13" s="598"/>
      <c r="E13" s="599"/>
      <c r="F13" s="600"/>
      <c r="G13" s="601"/>
      <c r="H13" s="602"/>
    </row>
    <row r="14" spans="2:8">
      <c r="B14" s="596" t="s">
        <v>6</v>
      </c>
      <c r="C14" s="597"/>
      <c r="D14" s="598" t="s">
        <v>46</v>
      </c>
      <c r="E14" s="599" t="s">
        <v>43</v>
      </c>
      <c r="F14" s="600">
        <v>400</v>
      </c>
      <c r="G14" s="653"/>
      <c r="H14" s="602">
        <f>F14*G14</f>
        <v>0</v>
      </c>
    </row>
    <row r="15" spans="2:8">
      <c r="B15" s="596"/>
      <c r="C15" s="597"/>
      <c r="D15" s="598"/>
      <c r="E15" s="599"/>
      <c r="F15" s="600"/>
      <c r="G15" s="601"/>
      <c r="H15" s="602"/>
    </row>
    <row r="16" spans="2:8">
      <c r="B16" s="596" t="s">
        <v>7</v>
      </c>
      <c r="C16" s="597"/>
      <c r="D16" s="598" t="s">
        <v>47</v>
      </c>
      <c r="E16" s="599" t="s">
        <v>43</v>
      </c>
      <c r="F16" s="600">
        <v>400</v>
      </c>
      <c r="G16" s="653"/>
      <c r="H16" s="602">
        <f>F16*G16</f>
        <v>0</v>
      </c>
    </row>
    <row r="17" spans="2:8">
      <c r="B17" s="596"/>
      <c r="C17" s="597"/>
      <c r="D17" s="598"/>
      <c r="E17" s="603"/>
      <c r="F17" s="600"/>
      <c r="G17" s="601"/>
      <c r="H17" s="602"/>
    </row>
    <row r="18" spans="2:8">
      <c r="B18" s="596" t="s">
        <v>8</v>
      </c>
      <c r="C18" s="597"/>
      <c r="D18" s="598" t="s">
        <v>48</v>
      </c>
      <c r="E18" s="599" t="s">
        <v>43</v>
      </c>
      <c r="F18" s="600">
        <v>400</v>
      </c>
      <c r="G18" s="653"/>
      <c r="H18" s="602">
        <f>F18*G18</f>
        <v>0</v>
      </c>
    </row>
    <row r="19" spans="2:8">
      <c r="B19" s="596"/>
      <c r="C19" s="597"/>
      <c r="D19" s="598"/>
      <c r="E19" s="599"/>
      <c r="F19" s="600"/>
      <c r="G19" s="601"/>
      <c r="H19" s="602"/>
    </row>
    <row r="20" spans="2:8">
      <c r="B20" s="596" t="s">
        <v>9</v>
      </c>
      <c r="C20" s="597"/>
      <c r="D20" s="598" t="s">
        <v>49</v>
      </c>
      <c r="E20" s="599" t="s">
        <v>43</v>
      </c>
      <c r="F20" s="600">
        <v>800</v>
      </c>
      <c r="G20" s="653"/>
      <c r="H20" s="602">
        <f>F20*G20</f>
        <v>0</v>
      </c>
    </row>
    <row r="21" spans="2:8">
      <c r="B21" s="596"/>
      <c r="C21" s="597"/>
      <c r="D21" s="598"/>
      <c r="E21" s="603"/>
      <c r="F21" s="600"/>
      <c r="G21" s="601"/>
      <c r="H21" s="602"/>
    </row>
    <row r="22" spans="2:8">
      <c r="B22" s="596" t="s">
        <v>10</v>
      </c>
      <c r="C22" s="597"/>
      <c r="D22" s="598" t="s">
        <v>50</v>
      </c>
      <c r="E22" s="599" t="s">
        <v>43</v>
      </c>
      <c r="F22" s="600">
        <v>800</v>
      </c>
      <c r="G22" s="653"/>
      <c r="H22" s="602">
        <f>F22*G22</f>
        <v>0</v>
      </c>
    </row>
    <row r="23" spans="2:8">
      <c r="B23" s="596"/>
      <c r="C23" s="597"/>
      <c r="D23" s="598"/>
      <c r="E23" s="603"/>
      <c r="F23" s="600"/>
      <c r="G23" s="601"/>
      <c r="H23" s="602"/>
    </row>
    <row r="24" spans="2:8">
      <c r="B24" s="596" t="s">
        <v>11</v>
      </c>
      <c r="C24" s="597"/>
      <c r="D24" s="598" t="s">
        <v>51</v>
      </c>
      <c r="E24" s="599" t="s">
        <v>43</v>
      </c>
      <c r="F24" s="600">
        <v>800</v>
      </c>
      <c r="G24" s="653"/>
      <c r="H24" s="602">
        <f>F24*G24</f>
        <v>0</v>
      </c>
    </row>
    <row r="25" spans="2:8">
      <c r="B25" s="604"/>
      <c r="C25" s="605"/>
      <c r="D25" s="600"/>
      <c r="E25" s="599"/>
      <c r="F25" s="600"/>
      <c r="G25" s="601"/>
      <c r="H25" s="602"/>
    </row>
    <row r="26" spans="2:8">
      <c r="B26" s="596" t="s">
        <v>12</v>
      </c>
      <c r="C26" s="605"/>
      <c r="D26" s="600" t="s">
        <v>52</v>
      </c>
      <c r="E26" s="599" t="s">
        <v>43</v>
      </c>
      <c r="F26" s="600">
        <v>400</v>
      </c>
      <c r="G26" s="653"/>
      <c r="H26" s="602">
        <f>F26*G26</f>
        <v>0</v>
      </c>
    </row>
    <row r="27" spans="2:8">
      <c r="B27" s="604"/>
      <c r="C27" s="605"/>
      <c r="D27" s="600"/>
      <c r="E27" s="599"/>
      <c r="F27" s="600"/>
      <c r="G27" s="601"/>
      <c r="H27" s="602"/>
    </row>
    <row r="28" spans="2:8">
      <c r="B28" s="606" t="s">
        <v>13</v>
      </c>
      <c r="C28" s="605"/>
      <c r="D28" s="600" t="s">
        <v>53</v>
      </c>
      <c r="E28" s="599" t="s">
        <v>43</v>
      </c>
      <c r="F28" s="607">
        <v>1600</v>
      </c>
      <c r="G28" s="653"/>
      <c r="H28" s="602">
        <f>F28*G28</f>
        <v>0</v>
      </c>
    </row>
    <row r="29" spans="2:8">
      <c r="B29" s="604"/>
      <c r="C29" s="605"/>
      <c r="D29" s="600"/>
      <c r="E29" s="599"/>
      <c r="F29" s="600"/>
      <c r="G29" s="601"/>
      <c r="H29" s="602"/>
    </row>
    <row r="30" spans="2:8">
      <c r="B30" s="604" t="s">
        <v>14</v>
      </c>
      <c r="C30" s="605"/>
      <c r="D30" s="600" t="s">
        <v>54</v>
      </c>
      <c r="E30" s="599" t="s">
        <v>43</v>
      </c>
      <c r="F30" s="600">
        <v>3000</v>
      </c>
      <c r="G30" s="653"/>
      <c r="H30" s="602">
        <f>F30*G30</f>
        <v>0</v>
      </c>
    </row>
    <row r="31" spans="2:8">
      <c r="B31" s="604"/>
      <c r="C31" s="605"/>
      <c r="D31" s="600"/>
      <c r="E31" s="599"/>
      <c r="F31" s="600"/>
      <c r="G31" s="601"/>
      <c r="H31" s="602"/>
    </row>
    <row r="32" spans="2:8">
      <c r="B32" s="604"/>
      <c r="C32" s="605"/>
      <c r="D32" s="600"/>
      <c r="E32" s="599"/>
      <c r="F32" s="600"/>
      <c r="G32" s="601"/>
      <c r="H32" s="602"/>
    </row>
    <row r="33" spans="2:8">
      <c r="B33" s="608"/>
      <c r="C33" s="609"/>
      <c r="D33" s="610"/>
      <c r="E33" s="611"/>
      <c r="F33" s="610"/>
      <c r="G33" s="601"/>
      <c r="H33" s="602"/>
    </row>
    <row r="34" spans="2:8">
      <c r="B34" s="608"/>
      <c r="C34" s="609"/>
      <c r="D34" s="610"/>
      <c r="E34" s="611"/>
      <c r="F34" s="610"/>
      <c r="G34" s="612"/>
      <c r="H34" s="613"/>
    </row>
    <row r="35" spans="2:8">
      <c r="B35" s="608"/>
      <c r="C35" s="609"/>
      <c r="D35" s="610"/>
      <c r="E35" s="611"/>
      <c r="F35" s="610"/>
      <c r="G35" s="612"/>
      <c r="H35" s="613"/>
    </row>
    <row r="36" spans="2:8">
      <c r="B36" s="608"/>
      <c r="C36" s="609"/>
      <c r="D36" s="610"/>
      <c r="E36" s="611"/>
      <c r="F36" s="610"/>
      <c r="G36" s="612"/>
      <c r="H36" s="613"/>
    </row>
    <row r="37" spans="2:8">
      <c r="B37" s="608"/>
      <c r="C37" s="609"/>
      <c r="D37" s="610"/>
      <c r="E37" s="611"/>
      <c r="F37" s="610"/>
      <c r="G37" s="612"/>
      <c r="H37" s="613"/>
    </row>
    <row r="38" spans="2:8">
      <c r="B38" s="608"/>
      <c r="C38" s="609"/>
      <c r="D38" s="610"/>
      <c r="E38" s="611"/>
      <c r="F38" s="610"/>
      <c r="G38" s="612"/>
      <c r="H38" s="613"/>
    </row>
    <row r="39" spans="2:8">
      <c r="B39" s="608"/>
      <c r="C39" s="609"/>
      <c r="D39" s="610"/>
      <c r="E39" s="611"/>
      <c r="F39" s="610"/>
      <c r="G39" s="612"/>
      <c r="H39" s="613"/>
    </row>
    <row r="40" spans="2:8">
      <c r="B40" s="608"/>
      <c r="C40" s="609"/>
      <c r="D40" s="610"/>
      <c r="E40" s="611"/>
      <c r="F40" s="610"/>
      <c r="G40" s="612"/>
      <c r="H40" s="613"/>
    </row>
    <row r="41" spans="2:8">
      <c r="B41" s="608"/>
      <c r="C41" s="609"/>
      <c r="D41" s="610"/>
      <c r="E41" s="611"/>
      <c r="F41" s="610"/>
      <c r="G41" s="612"/>
      <c r="H41" s="613"/>
    </row>
    <row r="42" spans="2:8">
      <c r="B42" s="608"/>
      <c r="C42" s="609"/>
      <c r="D42" s="610"/>
      <c r="E42" s="611"/>
      <c r="F42" s="610"/>
      <c r="G42" s="612"/>
      <c r="H42" s="613"/>
    </row>
    <row r="43" spans="2:8">
      <c r="B43" s="608"/>
      <c r="C43" s="609"/>
      <c r="D43" s="610"/>
      <c r="E43" s="611"/>
      <c r="F43" s="610"/>
      <c r="G43" s="612"/>
      <c r="H43" s="613"/>
    </row>
    <row r="44" spans="2:8">
      <c r="B44" s="608"/>
      <c r="C44" s="609"/>
      <c r="D44" s="610"/>
      <c r="E44" s="611"/>
      <c r="F44" s="610"/>
      <c r="G44" s="612"/>
      <c r="H44" s="613"/>
    </row>
    <row r="45" spans="2:8">
      <c r="B45" s="608"/>
      <c r="C45" s="609"/>
      <c r="D45" s="610"/>
      <c r="E45" s="611"/>
      <c r="F45" s="610"/>
      <c r="G45" s="612"/>
      <c r="H45" s="613"/>
    </row>
    <row r="46" spans="2:8">
      <c r="B46" s="608"/>
      <c r="C46" s="609"/>
      <c r="D46" s="610"/>
      <c r="E46" s="611"/>
      <c r="F46" s="610"/>
      <c r="G46" s="612"/>
      <c r="H46" s="613"/>
    </row>
    <row r="47" spans="2:8" ht="13.5" thickBot="1">
      <c r="B47" s="614"/>
      <c r="C47" s="615"/>
      <c r="D47" s="616"/>
      <c r="E47" s="617"/>
      <c r="F47" s="616"/>
      <c r="G47" s="618"/>
      <c r="H47" s="619"/>
    </row>
    <row r="48" spans="2:8">
      <c r="B48" s="620"/>
      <c r="C48" s="620"/>
      <c r="D48" s="620"/>
      <c r="E48" s="621" t="s">
        <v>55</v>
      </c>
      <c r="F48" s="622"/>
      <c r="G48" s="623"/>
      <c r="H48" s="624">
        <f>SUM(H9:H47)</f>
        <v>0</v>
      </c>
    </row>
    <row r="49" spans="2:8" ht="13.5" thickBot="1">
      <c r="B49" s="588"/>
      <c r="C49" s="588"/>
      <c r="D49" s="588"/>
      <c r="E49" s="625" t="s">
        <v>84</v>
      </c>
      <c r="F49" s="626"/>
      <c r="G49" s="627"/>
      <c r="H49" s="628"/>
    </row>
    <row r="50" spans="2:8">
      <c r="B50" s="3"/>
      <c r="C50" s="3"/>
      <c r="D50" s="3"/>
      <c r="E50" s="3"/>
      <c r="F50" s="3"/>
      <c r="G50" s="3"/>
      <c r="H50" s="3"/>
    </row>
    <row r="51" spans="2:8" ht="15.75">
      <c r="B51" s="629" t="s">
        <v>83</v>
      </c>
      <c r="C51" s="630"/>
      <c r="D51" s="630"/>
      <c r="E51" s="630"/>
      <c r="F51" s="630"/>
      <c r="G51" s="630"/>
      <c r="H51" s="630"/>
    </row>
    <row r="52" spans="2:8">
      <c r="B52" s="3"/>
      <c r="C52" s="3"/>
      <c r="D52" s="3"/>
      <c r="E52" s="3"/>
      <c r="F52" s="3"/>
      <c r="G52" s="3"/>
      <c r="H52" s="3"/>
    </row>
    <row r="53" spans="2:8" ht="15.75">
      <c r="B53" s="584" t="s">
        <v>56</v>
      </c>
      <c r="C53" s="584"/>
      <c r="D53" s="584"/>
      <c r="E53" s="584"/>
      <c r="F53" s="584"/>
      <c r="G53" s="584"/>
      <c r="H53" s="584"/>
    </row>
    <row r="54" spans="2:8" ht="13.5" thickBot="1">
      <c r="B54" s="3"/>
      <c r="C54" s="3"/>
      <c r="D54" s="3"/>
      <c r="E54" s="3"/>
      <c r="F54" s="3"/>
      <c r="G54" s="3"/>
      <c r="H54" s="3"/>
    </row>
    <row r="55" spans="2:8">
      <c r="B55" s="75" t="s">
        <v>141</v>
      </c>
      <c r="C55" s="75" t="s">
        <v>42</v>
      </c>
      <c r="D55" s="585" t="s">
        <v>143</v>
      </c>
      <c r="E55" s="75" t="s">
        <v>171</v>
      </c>
      <c r="F55" s="75" t="s">
        <v>145</v>
      </c>
      <c r="G55" s="75" t="s">
        <v>146</v>
      </c>
      <c r="H55" s="75" t="s">
        <v>147</v>
      </c>
    </row>
    <row r="56" spans="2:8" ht="13.5" thickBot="1">
      <c r="B56" s="76" t="s">
        <v>148</v>
      </c>
      <c r="C56" s="76" t="s">
        <v>148</v>
      </c>
      <c r="D56" s="631"/>
      <c r="E56" s="76"/>
      <c r="F56" s="76"/>
      <c r="G56" s="76"/>
      <c r="H56" s="76"/>
    </row>
    <row r="57" spans="2:8">
      <c r="B57" s="589"/>
      <c r="C57" s="590"/>
      <c r="D57" s="591"/>
      <c r="E57" s="592"/>
      <c r="F57" s="593"/>
      <c r="G57" s="632"/>
      <c r="H57" s="633"/>
    </row>
    <row r="58" spans="2:8" ht="25.5">
      <c r="B58" s="596" t="s">
        <v>15</v>
      </c>
      <c r="C58" s="597"/>
      <c r="D58" s="598" t="s">
        <v>57</v>
      </c>
      <c r="E58" s="634" t="s">
        <v>160</v>
      </c>
      <c r="F58" s="607">
        <v>20</v>
      </c>
      <c r="G58" s="653"/>
      <c r="H58" s="602">
        <f>F58*G58</f>
        <v>0</v>
      </c>
    </row>
    <row r="59" spans="2:8">
      <c r="B59" s="596"/>
      <c r="C59" s="597"/>
      <c r="D59" s="598"/>
      <c r="E59" s="634"/>
      <c r="F59" s="607"/>
      <c r="G59" s="601"/>
      <c r="H59" s="602"/>
    </row>
    <row r="60" spans="2:8" ht="25.5">
      <c r="B60" s="596" t="s">
        <v>16</v>
      </c>
      <c r="C60" s="597"/>
      <c r="D60" s="598" t="s">
        <v>58</v>
      </c>
      <c r="E60" s="634" t="s">
        <v>160</v>
      </c>
      <c r="F60" s="607">
        <v>20</v>
      </c>
      <c r="G60" s="653"/>
      <c r="H60" s="602">
        <f>F60*G60</f>
        <v>0</v>
      </c>
    </row>
    <row r="61" spans="2:8">
      <c r="B61" s="596"/>
      <c r="C61" s="597"/>
      <c r="D61" s="598"/>
      <c r="E61" s="634"/>
      <c r="F61" s="607"/>
      <c r="G61" s="601"/>
      <c r="H61" s="602"/>
    </row>
    <row r="62" spans="2:8" ht="25.5">
      <c r="B62" s="596" t="s">
        <v>17</v>
      </c>
      <c r="C62" s="597"/>
      <c r="D62" s="598" t="s">
        <v>59</v>
      </c>
      <c r="E62" s="634" t="s">
        <v>160</v>
      </c>
      <c r="F62" s="607">
        <v>20</v>
      </c>
      <c r="G62" s="653"/>
      <c r="H62" s="602">
        <f>F62*G62</f>
        <v>0</v>
      </c>
    </row>
    <row r="63" spans="2:8">
      <c r="B63" s="596"/>
      <c r="C63" s="597"/>
      <c r="D63" s="598"/>
      <c r="E63" s="634"/>
      <c r="F63" s="607"/>
      <c r="G63" s="601"/>
      <c r="H63" s="602"/>
    </row>
    <row r="64" spans="2:8">
      <c r="B64" s="596" t="s">
        <v>18</v>
      </c>
      <c r="C64" s="597"/>
      <c r="D64" s="598" t="s">
        <v>60</v>
      </c>
      <c r="E64" s="634" t="s">
        <v>160</v>
      </c>
      <c r="F64" s="607">
        <v>200</v>
      </c>
      <c r="G64" s="653"/>
      <c r="H64" s="602">
        <f>F64*G64</f>
        <v>0</v>
      </c>
    </row>
    <row r="65" spans="2:8">
      <c r="B65" s="596"/>
      <c r="C65" s="597"/>
      <c r="D65" s="598"/>
      <c r="E65" s="635"/>
      <c r="F65" s="607"/>
      <c r="G65" s="601"/>
      <c r="H65" s="602"/>
    </row>
    <row r="66" spans="2:8" ht="25.5">
      <c r="B66" s="596" t="s">
        <v>19</v>
      </c>
      <c r="C66" s="597"/>
      <c r="D66" s="598" t="s">
        <v>61</v>
      </c>
      <c r="E66" s="634" t="s">
        <v>160</v>
      </c>
      <c r="F66" s="607">
        <v>200</v>
      </c>
      <c r="G66" s="653"/>
      <c r="H66" s="602">
        <f>F66*G66</f>
        <v>0</v>
      </c>
    </row>
    <row r="67" spans="2:8">
      <c r="B67" s="596"/>
      <c r="C67" s="597"/>
      <c r="D67" s="598"/>
      <c r="E67" s="634"/>
      <c r="F67" s="607"/>
      <c r="G67" s="601"/>
      <c r="H67" s="602"/>
    </row>
    <row r="68" spans="2:8">
      <c r="B68" s="596" t="s">
        <v>20</v>
      </c>
      <c r="C68" s="597"/>
      <c r="D68" s="598" t="s">
        <v>62</v>
      </c>
      <c r="E68" s="634" t="s">
        <v>21</v>
      </c>
      <c r="F68" s="607">
        <v>10</v>
      </c>
      <c r="G68" s="653"/>
      <c r="H68" s="602">
        <f>F68*G68</f>
        <v>0</v>
      </c>
    </row>
    <row r="69" spans="2:8">
      <c r="B69" s="596"/>
      <c r="C69" s="597"/>
      <c r="D69" s="598"/>
      <c r="E69" s="635"/>
      <c r="F69" s="607"/>
      <c r="G69" s="601"/>
      <c r="H69" s="602"/>
    </row>
    <row r="70" spans="2:8">
      <c r="B70" s="596" t="s">
        <v>22</v>
      </c>
      <c r="C70" s="597"/>
      <c r="D70" s="598" t="s">
        <v>63</v>
      </c>
      <c r="E70" s="634" t="s">
        <v>21</v>
      </c>
      <c r="F70" s="607">
        <v>20</v>
      </c>
      <c r="G70" s="653"/>
      <c r="H70" s="602">
        <f>F70*G70</f>
        <v>0</v>
      </c>
    </row>
    <row r="71" spans="2:8">
      <c r="B71" s="596"/>
      <c r="C71" s="597"/>
      <c r="D71" s="600"/>
      <c r="E71" s="634"/>
      <c r="F71" s="607"/>
      <c r="G71" s="601"/>
      <c r="H71" s="602"/>
    </row>
    <row r="72" spans="2:8">
      <c r="B72" s="596" t="s">
        <v>23</v>
      </c>
      <c r="C72" s="597"/>
      <c r="D72" s="600" t="s">
        <v>64</v>
      </c>
      <c r="E72" s="634" t="s">
        <v>21</v>
      </c>
      <c r="F72" s="607">
        <v>30</v>
      </c>
      <c r="G72" s="653"/>
      <c r="H72" s="602">
        <f>F72*G72</f>
        <v>0</v>
      </c>
    </row>
    <row r="73" spans="2:8">
      <c r="B73" s="596"/>
      <c r="C73" s="597"/>
      <c r="D73" s="600"/>
      <c r="E73" s="634"/>
      <c r="F73" s="607"/>
      <c r="G73" s="601"/>
      <c r="H73" s="602"/>
    </row>
    <row r="74" spans="2:8">
      <c r="B74" s="596" t="s">
        <v>24</v>
      </c>
      <c r="C74" s="597"/>
      <c r="D74" s="600" t="s">
        <v>65</v>
      </c>
      <c r="E74" s="634" t="s">
        <v>21</v>
      </c>
      <c r="F74" s="607">
        <v>4</v>
      </c>
      <c r="G74" s="653"/>
      <c r="H74" s="602">
        <f>F74*G74</f>
        <v>0</v>
      </c>
    </row>
    <row r="75" spans="2:8">
      <c r="B75" s="596"/>
      <c r="C75" s="597"/>
      <c r="D75" s="598"/>
      <c r="E75" s="603"/>
      <c r="F75" s="600"/>
      <c r="G75" s="601"/>
      <c r="H75" s="602"/>
    </row>
    <row r="76" spans="2:8">
      <c r="B76" s="596" t="s">
        <v>25</v>
      </c>
      <c r="C76" s="597"/>
      <c r="D76" s="598" t="s">
        <v>82</v>
      </c>
      <c r="E76" s="599" t="s">
        <v>164</v>
      </c>
      <c r="F76" s="600">
        <v>200</v>
      </c>
      <c r="G76" s="653"/>
      <c r="H76" s="602">
        <f>F76*G76</f>
        <v>0</v>
      </c>
    </row>
    <row r="77" spans="2:8">
      <c r="B77" s="596"/>
      <c r="C77" s="597"/>
      <c r="D77" s="598"/>
      <c r="E77" s="603"/>
      <c r="F77" s="600"/>
      <c r="G77" s="601"/>
      <c r="H77" s="602"/>
    </row>
    <row r="78" spans="2:8">
      <c r="B78" s="596" t="s">
        <v>515</v>
      </c>
      <c r="C78" s="597"/>
      <c r="D78" s="598" t="s">
        <v>516</v>
      </c>
      <c r="E78" s="599" t="s">
        <v>517</v>
      </c>
      <c r="F78" s="600">
        <v>10</v>
      </c>
      <c r="G78" s="654"/>
      <c r="H78" s="636">
        <f t="shared" ref="H78:H86" si="0">F78*G78</f>
        <v>0</v>
      </c>
    </row>
    <row r="79" spans="2:8">
      <c r="B79" s="604"/>
      <c r="C79" s="605"/>
      <c r="D79" s="600"/>
      <c r="E79" s="599"/>
      <c r="F79" s="600"/>
      <c r="G79" s="637"/>
      <c r="H79" s="636"/>
    </row>
    <row r="80" spans="2:8">
      <c r="B80" s="638" t="s">
        <v>518</v>
      </c>
      <c r="C80" s="597"/>
      <c r="D80" s="639" t="s">
        <v>516</v>
      </c>
      <c r="E80" s="599" t="s">
        <v>517</v>
      </c>
      <c r="F80" s="600">
        <v>10</v>
      </c>
      <c r="G80" s="655"/>
      <c r="H80" s="636">
        <f t="shared" si="0"/>
        <v>0</v>
      </c>
    </row>
    <row r="81" spans="2:8">
      <c r="B81" s="640"/>
      <c r="C81" s="609"/>
      <c r="D81" s="641"/>
      <c r="E81" s="611"/>
      <c r="F81" s="610"/>
      <c r="G81" s="637"/>
      <c r="H81" s="636"/>
    </row>
    <row r="82" spans="2:8">
      <c r="B82" s="638" t="s">
        <v>519</v>
      </c>
      <c r="C82" s="597"/>
      <c r="D82" s="639" t="s">
        <v>516</v>
      </c>
      <c r="E82" s="599" t="s">
        <v>517</v>
      </c>
      <c r="F82" s="600">
        <v>10</v>
      </c>
      <c r="G82" s="655"/>
      <c r="H82" s="636">
        <f t="shared" si="0"/>
        <v>0</v>
      </c>
    </row>
    <row r="83" spans="2:8">
      <c r="B83" s="638"/>
      <c r="C83" s="642"/>
      <c r="D83" s="643"/>
      <c r="E83" s="642"/>
      <c r="F83" s="644"/>
      <c r="G83" s="612"/>
      <c r="H83" s="636"/>
    </row>
    <row r="84" spans="2:8">
      <c r="B84" s="638" t="s">
        <v>520</v>
      </c>
      <c r="C84" s="597"/>
      <c r="D84" s="639" t="s">
        <v>516</v>
      </c>
      <c r="E84" s="599" t="s">
        <v>517</v>
      </c>
      <c r="F84" s="600">
        <v>10</v>
      </c>
      <c r="G84" s="654"/>
      <c r="H84" s="636">
        <f t="shared" si="0"/>
        <v>0</v>
      </c>
    </row>
    <row r="85" spans="2:8">
      <c r="B85" s="596"/>
      <c r="C85" s="598"/>
      <c r="D85" s="598"/>
      <c r="E85" s="598"/>
      <c r="F85" s="598"/>
      <c r="G85" s="612"/>
      <c r="H85" s="636"/>
    </row>
    <row r="86" spans="2:8">
      <c r="B86" s="596" t="s">
        <v>521</v>
      </c>
      <c r="C86" s="597"/>
      <c r="D86" s="598" t="s">
        <v>516</v>
      </c>
      <c r="E86" s="599" t="s">
        <v>517</v>
      </c>
      <c r="F86" s="600">
        <v>10</v>
      </c>
      <c r="G86" s="654"/>
      <c r="H86" s="636">
        <f t="shared" si="0"/>
        <v>0</v>
      </c>
    </row>
    <row r="87" spans="2:8">
      <c r="B87" s="608"/>
      <c r="C87" s="609"/>
      <c r="D87" s="610"/>
      <c r="E87" s="611"/>
      <c r="F87" s="610"/>
      <c r="G87" s="612"/>
      <c r="H87" s="613"/>
    </row>
    <row r="88" spans="2:8">
      <c r="B88" s="608"/>
      <c r="C88" s="609"/>
      <c r="D88" s="610"/>
      <c r="E88" s="611"/>
      <c r="F88" s="610"/>
      <c r="G88" s="612"/>
      <c r="H88" s="613"/>
    </row>
    <row r="89" spans="2:8">
      <c r="B89" s="608"/>
      <c r="C89" s="609"/>
      <c r="D89" s="610"/>
      <c r="E89" s="611"/>
      <c r="F89" s="610"/>
      <c r="G89" s="612"/>
      <c r="H89" s="613"/>
    </row>
    <row r="90" spans="2:8">
      <c r="B90" s="608"/>
      <c r="C90" s="609"/>
      <c r="D90" s="610"/>
      <c r="E90" s="611"/>
      <c r="F90" s="610"/>
      <c r="G90" s="612"/>
      <c r="H90" s="613"/>
    </row>
    <row r="91" spans="2:8">
      <c r="B91" s="608"/>
      <c r="C91" s="609"/>
      <c r="D91" s="610"/>
      <c r="E91" s="611"/>
      <c r="F91" s="610"/>
      <c r="G91" s="612"/>
      <c r="H91" s="613"/>
    </row>
    <row r="92" spans="2:8">
      <c r="B92" s="608"/>
      <c r="C92" s="609"/>
      <c r="D92" s="610"/>
      <c r="E92" s="611"/>
      <c r="F92" s="610"/>
      <c r="G92" s="612"/>
      <c r="H92" s="613"/>
    </row>
    <row r="93" spans="2:8">
      <c r="B93" s="608"/>
      <c r="C93" s="609"/>
      <c r="D93" s="610"/>
      <c r="E93" s="611"/>
      <c r="F93" s="610"/>
      <c r="G93" s="612"/>
      <c r="H93" s="613"/>
    </row>
    <row r="94" spans="2:8">
      <c r="B94" s="608"/>
      <c r="C94" s="609"/>
      <c r="D94" s="610"/>
      <c r="E94" s="611"/>
      <c r="F94" s="610"/>
      <c r="G94" s="612"/>
      <c r="H94" s="613"/>
    </row>
    <row r="95" spans="2:8">
      <c r="B95" s="608"/>
      <c r="C95" s="609"/>
      <c r="D95" s="610"/>
      <c r="E95" s="611"/>
      <c r="F95" s="610"/>
      <c r="G95" s="612"/>
      <c r="H95" s="613"/>
    </row>
    <row r="96" spans="2:8" ht="13.5" thickBot="1">
      <c r="B96" s="614"/>
      <c r="C96" s="615"/>
      <c r="D96" s="616"/>
      <c r="E96" s="617"/>
      <c r="F96" s="616"/>
      <c r="G96" s="618"/>
      <c r="H96" s="619"/>
    </row>
    <row r="97" spans="2:8">
      <c r="B97" s="620"/>
      <c r="C97" s="620"/>
      <c r="D97" s="620"/>
      <c r="E97" s="621" t="s">
        <v>66</v>
      </c>
      <c r="F97" s="622"/>
      <c r="G97" s="623"/>
      <c r="H97" s="624">
        <f>SUM(H57:H96)</f>
        <v>0</v>
      </c>
    </row>
    <row r="98" spans="2:8" ht="13.5" thickBot="1">
      <c r="B98" s="588"/>
      <c r="C98" s="588"/>
      <c r="D98" s="588"/>
      <c r="E98" s="625" t="s">
        <v>84</v>
      </c>
      <c r="F98" s="626"/>
      <c r="G98" s="627"/>
      <c r="H98" s="628"/>
    </row>
    <row r="99" spans="2:8">
      <c r="B99" s="3"/>
      <c r="C99" s="3"/>
      <c r="D99" s="3"/>
      <c r="E99" s="3"/>
      <c r="F99" s="3"/>
      <c r="G99" s="3"/>
      <c r="H99" s="3"/>
    </row>
    <row r="100" spans="2:8" ht="15.75">
      <c r="B100" s="629" t="s">
        <v>83</v>
      </c>
      <c r="C100" s="630"/>
      <c r="D100" s="630"/>
      <c r="E100" s="630"/>
      <c r="F100" s="630"/>
      <c r="G100" s="630"/>
      <c r="H100" s="630"/>
    </row>
    <row r="101" spans="2:8">
      <c r="B101" s="3"/>
      <c r="C101" s="3"/>
      <c r="D101" s="3"/>
      <c r="E101" s="3"/>
      <c r="F101" s="3"/>
      <c r="G101" s="3"/>
      <c r="H101" s="3"/>
    </row>
    <row r="102" spans="2:8" ht="15.75">
      <c r="B102" s="584" t="s">
        <v>67</v>
      </c>
      <c r="C102" s="584"/>
      <c r="D102" s="584"/>
      <c r="E102" s="584"/>
      <c r="F102" s="584"/>
      <c r="G102" s="584"/>
      <c r="H102" s="584"/>
    </row>
    <row r="103" spans="2:8" ht="13.5" thickBot="1">
      <c r="B103" s="3"/>
      <c r="C103" s="3"/>
      <c r="D103" s="3"/>
      <c r="E103" s="3"/>
      <c r="F103" s="3"/>
      <c r="G103" s="3"/>
      <c r="H103" s="3"/>
    </row>
    <row r="104" spans="2:8">
      <c r="B104" s="75" t="s">
        <v>141</v>
      </c>
      <c r="C104" s="75" t="s">
        <v>42</v>
      </c>
      <c r="D104" s="585" t="s">
        <v>143</v>
      </c>
      <c r="E104" s="75" t="s">
        <v>171</v>
      </c>
      <c r="F104" s="75" t="s">
        <v>145</v>
      </c>
      <c r="G104" s="75" t="s">
        <v>146</v>
      </c>
      <c r="H104" s="75" t="s">
        <v>147</v>
      </c>
    </row>
    <row r="105" spans="2:8" ht="13.5" thickBot="1">
      <c r="B105" s="76" t="s">
        <v>148</v>
      </c>
      <c r="C105" s="76" t="s">
        <v>148</v>
      </c>
      <c r="D105" s="631"/>
      <c r="E105" s="76"/>
      <c r="F105" s="76"/>
      <c r="G105" s="76"/>
      <c r="H105" s="76"/>
    </row>
    <row r="106" spans="2:8">
      <c r="B106" s="589"/>
      <c r="C106" s="590"/>
      <c r="D106" s="591"/>
      <c r="E106" s="592"/>
      <c r="F106" s="593"/>
      <c r="G106" s="594"/>
      <c r="H106" s="595"/>
    </row>
    <row r="107" spans="2:8">
      <c r="B107" s="596" t="s">
        <v>26</v>
      </c>
      <c r="C107" s="597"/>
      <c r="D107" s="598" t="s">
        <v>68</v>
      </c>
      <c r="E107" s="634" t="s">
        <v>69</v>
      </c>
      <c r="F107" s="607">
        <v>100</v>
      </c>
      <c r="G107" s="653"/>
      <c r="H107" s="602">
        <f>F107*G107</f>
        <v>0</v>
      </c>
    </row>
    <row r="108" spans="2:8">
      <c r="B108" s="596"/>
      <c r="C108" s="597"/>
      <c r="D108" s="598"/>
      <c r="E108" s="634"/>
      <c r="F108" s="607"/>
      <c r="G108" s="601"/>
      <c r="H108" s="602"/>
    </row>
    <row r="109" spans="2:8" ht="25.5">
      <c r="B109" s="596" t="s">
        <v>27</v>
      </c>
      <c r="C109" s="597"/>
      <c r="D109" s="598" t="s">
        <v>70</v>
      </c>
      <c r="E109" s="634" t="s">
        <v>69</v>
      </c>
      <c r="F109" s="607">
        <v>100</v>
      </c>
      <c r="G109" s="653"/>
      <c r="H109" s="602">
        <f>F109*G109</f>
        <v>0</v>
      </c>
    </row>
    <row r="110" spans="2:8">
      <c r="B110" s="596"/>
      <c r="C110" s="597"/>
      <c r="D110" s="598"/>
      <c r="E110" s="634"/>
      <c r="F110" s="607"/>
      <c r="G110" s="601"/>
      <c r="H110" s="602"/>
    </row>
    <row r="111" spans="2:8">
      <c r="B111" s="596" t="s">
        <v>28</v>
      </c>
      <c r="C111" s="597"/>
      <c r="D111" s="598" t="s">
        <v>71</v>
      </c>
      <c r="E111" s="634" t="s">
        <v>69</v>
      </c>
      <c r="F111" s="607">
        <v>200</v>
      </c>
      <c r="G111" s="653"/>
      <c r="H111" s="602">
        <f>F111*G111</f>
        <v>0</v>
      </c>
    </row>
    <row r="112" spans="2:8">
      <c r="B112" s="596"/>
      <c r="C112" s="597"/>
      <c r="D112" s="598"/>
      <c r="E112" s="634"/>
      <c r="F112" s="607"/>
      <c r="G112" s="601"/>
      <c r="H112" s="602"/>
    </row>
    <row r="113" spans="2:8">
      <c r="B113" s="596" t="s">
        <v>29</v>
      </c>
      <c r="C113" s="597"/>
      <c r="D113" s="598" t="s">
        <v>72</v>
      </c>
      <c r="E113" s="634" t="s">
        <v>69</v>
      </c>
      <c r="F113" s="607">
        <v>100</v>
      </c>
      <c r="G113" s="653"/>
      <c r="H113" s="602">
        <f>F113*G113</f>
        <v>0</v>
      </c>
    </row>
    <row r="114" spans="2:8">
      <c r="B114" s="596"/>
      <c r="C114" s="597"/>
      <c r="D114" s="598"/>
      <c r="E114" s="634"/>
      <c r="F114" s="607"/>
      <c r="G114" s="601"/>
      <c r="H114" s="602"/>
    </row>
    <row r="115" spans="2:8">
      <c r="B115" s="596" t="s">
        <v>30</v>
      </c>
      <c r="C115" s="597"/>
      <c r="D115" s="598" t="s">
        <v>73</v>
      </c>
      <c r="E115" s="634" t="s">
        <v>69</v>
      </c>
      <c r="F115" s="607">
        <v>100</v>
      </c>
      <c r="G115" s="653"/>
      <c r="H115" s="602">
        <f>F115*G115</f>
        <v>0</v>
      </c>
    </row>
    <row r="116" spans="2:8">
      <c r="B116" s="596"/>
      <c r="C116" s="597"/>
      <c r="D116" s="598"/>
      <c r="E116" s="634"/>
      <c r="F116" s="607"/>
      <c r="G116" s="601"/>
      <c r="H116" s="602"/>
    </row>
    <row r="117" spans="2:8">
      <c r="B117" s="596" t="s">
        <v>31</v>
      </c>
      <c r="C117" s="597"/>
      <c r="D117" s="598" t="s">
        <v>74</v>
      </c>
      <c r="E117" s="634" t="s">
        <v>69</v>
      </c>
      <c r="F117" s="607">
        <v>400</v>
      </c>
      <c r="G117" s="653"/>
      <c r="H117" s="602">
        <f>F117*G117</f>
        <v>0</v>
      </c>
    </row>
    <row r="118" spans="2:8">
      <c r="B118" s="596"/>
      <c r="C118" s="597"/>
      <c r="D118" s="598"/>
      <c r="E118" s="635"/>
      <c r="F118" s="607"/>
      <c r="G118" s="601"/>
      <c r="H118" s="602"/>
    </row>
    <row r="119" spans="2:8">
      <c r="B119" s="596" t="s">
        <v>32</v>
      </c>
      <c r="C119" s="597"/>
      <c r="D119" s="598" t="s">
        <v>75</v>
      </c>
      <c r="E119" s="634" t="s">
        <v>69</v>
      </c>
      <c r="F119" s="607">
        <v>200</v>
      </c>
      <c r="G119" s="653"/>
      <c r="H119" s="602">
        <f>F119*G119</f>
        <v>0</v>
      </c>
    </row>
    <row r="120" spans="2:8">
      <c r="B120" s="596"/>
      <c r="C120" s="597"/>
      <c r="D120" s="598"/>
      <c r="E120" s="634"/>
      <c r="F120" s="607"/>
      <c r="G120" s="601"/>
      <c r="H120" s="602"/>
    </row>
    <row r="121" spans="2:8" ht="25.5">
      <c r="B121" s="596" t="s">
        <v>33</v>
      </c>
      <c r="C121" s="597"/>
      <c r="D121" s="598" t="s">
        <v>76</v>
      </c>
      <c r="E121" s="634" t="s">
        <v>69</v>
      </c>
      <c r="F121" s="607">
        <v>100</v>
      </c>
      <c r="G121" s="653"/>
      <c r="H121" s="602">
        <f>F121*G121</f>
        <v>0</v>
      </c>
    </row>
    <row r="122" spans="2:8">
      <c r="B122" s="596"/>
      <c r="C122" s="597"/>
      <c r="D122" s="598"/>
      <c r="E122" s="635"/>
      <c r="F122" s="607"/>
      <c r="G122" s="601"/>
      <c r="H122" s="602"/>
    </row>
    <row r="123" spans="2:8">
      <c r="B123" s="596" t="s">
        <v>34</v>
      </c>
      <c r="C123" s="597"/>
      <c r="D123" s="598" t="s">
        <v>77</v>
      </c>
      <c r="E123" s="634" t="s">
        <v>69</v>
      </c>
      <c r="F123" s="607">
        <v>200</v>
      </c>
      <c r="G123" s="653"/>
      <c r="H123" s="602">
        <f>F123*G123</f>
        <v>0</v>
      </c>
    </row>
    <row r="124" spans="2:8">
      <c r="B124" s="596"/>
      <c r="C124" s="597"/>
      <c r="D124" s="598"/>
      <c r="E124" s="635"/>
      <c r="F124" s="607"/>
      <c r="G124" s="601"/>
      <c r="H124" s="602"/>
    </row>
    <row r="125" spans="2:8">
      <c r="B125" s="596" t="s">
        <v>35</v>
      </c>
      <c r="C125" s="597"/>
      <c r="D125" s="598" t="s">
        <v>78</v>
      </c>
      <c r="E125" s="634" t="s">
        <v>69</v>
      </c>
      <c r="F125" s="607">
        <v>100</v>
      </c>
      <c r="G125" s="653"/>
      <c r="H125" s="602">
        <f>F125*G125</f>
        <v>0</v>
      </c>
    </row>
    <row r="126" spans="2:8">
      <c r="B126" s="596"/>
      <c r="C126" s="597"/>
      <c r="D126" s="600"/>
      <c r="E126" s="634"/>
      <c r="F126" s="607"/>
      <c r="G126" s="601"/>
      <c r="H126" s="602"/>
    </row>
    <row r="127" spans="2:8">
      <c r="B127" s="596" t="s">
        <v>36</v>
      </c>
      <c r="C127" s="597"/>
      <c r="D127" s="600" t="s">
        <v>79</v>
      </c>
      <c r="E127" s="634" t="s">
        <v>69</v>
      </c>
      <c r="F127" s="607">
        <v>100</v>
      </c>
      <c r="G127" s="653"/>
      <c r="H127" s="602">
        <f>F127*G127</f>
        <v>0</v>
      </c>
    </row>
    <row r="128" spans="2:8">
      <c r="B128" s="604"/>
      <c r="C128" s="605"/>
      <c r="D128" s="600"/>
      <c r="E128" s="634"/>
      <c r="F128" s="607"/>
      <c r="G128" s="601"/>
      <c r="H128" s="602"/>
    </row>
    <row r="129" spans="2:8">
      <c r="B129" s="596" t="s">
        <v>37</v>
      </c>
      <c r="C129" s="605"/>
      <c r="D129" s="600" t="s">
        <v>80</v>
      </c>
      <c r="E129" s="634" t="s">
        <v>69</v>
      </c>
      <c r="F129" s="607">
        <v>100</v>
      </c>
      <c r="G129" s="653"/>
      <c r="H129" s="602">
        <f>F129*G129</f>
        <v>0</v>
      </c>
    </row>
    <row r="130" spans="2:8">
      <c r="B130" s="604"/>
      <c r="C130" s="605"/>
      <c r="D130" s="600"/>
      <c r="E130" s="599"/>
      <c r="F130" s="600"/>
      <c r="G130" s="612"/>
      <c r="H130" s="613"/>
    </row>
    <row r="131" spans="2:8">
      <c r="B131" s="604"/>
      <c r="C131" s="605"/>
      <c r="D131" s="600"/>
      <c r="E131" s="599"/>
      <c r="F131" s="600"/>
      <c r="G131" s="612"/>
      <c r="H131" s="613"/>
    </row>
    <row r="132" spans="2:8">
      <c r="B132" s="604"/>
      <c r="C132" s="605"/>
      <c r="D132" s="600"/>
      <c r="E132" s="599"/>
      <c r="F132" s="600"/>
      <c r="G132" s="612"/>
      <c r="H132" s="613"/>
    </row>
    <row r="133" spans="2:8">
      <c r="B133" s="608"/>
      <c r="C133" s="609"/>
      <c r="D133" s="610"/>
      <c r="E133" s="611"/>
      <c r="F133" s="610"/>
      <c r="G133" s="612"/>
      <c r="H133" s="613"/>
    </row>
    <row r="134" spans="2:8">
      <c r="B134" s="608"/>
      <c r="C134" s="609"/>
      <c r="D134" s="610"/>
      <c r="E134" s="611"/>
      <c r="F134" s="610"/>
      <c r="G134" s="612"/>
      <c r="H134" s="613"/>
    </row>
    <row r="135" spans="2:8">
      <c r="B135" s="608"/>
      <c r="C135" s="609"/>
      <c r="D135" s="610"/>
      <c r="E135" s="611"/>
      <c r="F135" s="610"/>
      <c r="G135" s="612"/>
      <c r="H135" s="613"/>
    </row>
    <row r="136" spans="2:8">
      <c r="B136" s="608"/>
      <c r="C136" s="609"/>
      <c r="D136" s="610"/>
      <c r="E136" s="611"/>
      <c r="F136" s="610"/>
      <c r="G136" s="612"/>
      <c r="H136" s="613"/>
    </row>
    <row r="137" spans="2:8">
      <c r="B137" s="608"/>
      <c r="C137" s="609"/>
      <c r="D137" s="610"/>
      <c r="E137" s="611"/>
      <c r="F137" s="610"/>
      <c r="G137" s="612"/>
      <c r="H137" s="613"/>
    </row>
    <row r="138" spans="2:8">
      <c r="B138" s="608"/>
      <c r="C138" s="609"/>
      <c r="D138" s="610"/>
      <c r="E138" s="611"/>
      <c r="F138" s="610"/>
      <c r="G138" s="612"/>
      <c r="H138" s="613"/>
    </row>
    <row r="139" spans="2:8">
      <c r="B139" s="608"/>
      <c r="C139" s="609"/>
      <c r="D139" s="610"/>
      <c r="E139" s="611"/>
      <c r="F139" s="610"/>
      <c r="G139" s="612"/>
      <c r="H139" s="613"/>
    </row>
    <row r="140" spans="2:8">
      <c r="B140" s="608"/>
      <c r="C140" s="609"/>
      <c r="D140" s="610"/>
      <c r="E140" s="611"/>
      <c r="F140" s="610"/>
      <c r="G140" s="612"/>
      <c r="H140" s="613"/>
    </row>
    <row r="141" spans="2:8">
      <c r="B141" s="608"/>
      <c r="C141" s="609"/>
      <c r="D141" s="610"/>
      <c r="E141" s="611"/>
      <c r="F141" s="610"/>
      <c r="G141" s="612"/>
      <c r="H141" s="613"/>
    </row>
    <row r="142" spans="2:8">
      <c r="B142" s="608"/>
      <c r="C142" s="609"/>
      <c r="D142" s="610"/>
      <c r="E142" s="611"/>
      <c r="F142" s="610"/>
      <c r="G142" s="612"/>
      <c r="H142" s="613"/>
    </row>
    <row r="143" spans="2:8" ht="13.5" thickBot="1">
      <c r="B143" s="614"/>
      <c r="C143" s="615"/>
      <c r="D143" s="616"/>
      <c r="E143" s="617"/>
      <c r="F143" s="616"/>
      <c r="G143" s="618"/>
      <c r="H143" s="619"/>
    </row>
    <row r="144" spans="2:8">
      <c r="B144" s="620"/>
      <c r="C144" s="620"/>
      <c r="D144" s="620"/>
      <c r="E144" s="621" t="s">
        <v>81</v>
      </c>
      <c r="F144" s="622"/>
      <c r="G144" s="623"/>
      <c r="H144" s="624">
        <f>SUM(H106:H143)</f>
        <v>0</v>
      </c>
    </row>
    <row r="145" spans="2:8" ht="13.5" thickBot="1">
      <c r="B145" s="588"/>
      <c r="C145" s="588"/>
      <c r="D145" s="588"/>
      <c r="E145" s="625" t="s">
        <v>84</v>
      </c>
      <c r="F145" s="626"/>
      <c r="G145" s="627"/>
      <c r="H145" s="645"/>
    </row>
    <row r="146" spans="2:8">
      <c r="B146" s="3"/>
      <c r="C146" s="3"/>
      <c r="D146" s="3"/>
      <c r="E146" s="3"/>
      <c r="F146" s="3"/>
      <c r="G146" s="3"/>
      <c r="H146" s="3"/>
    </row>
    <row r="147" spans="2:8" ht="13.5" thickBot="1">
      <c r="B147" s="3"/>
      <c r="C147" s="3"/>
      <c r="D147" s="3"/>
      <c r="E147" s="3"/>
      <c r="F147" s="3"/>
      <c r="G147" s="3"/>
      <c r="H147" s="3"/>
    </row>
    <row r="148" spans="2:8" ht="13.5" thickBot="1">
      <c r="B148" s="3"/>
      <c r="C148" s="3"/>
      <c r="D148" s="621" t="s">
        <v>55</v>
      </c>
      <c r="E148" s="622"/>
      <c r="F148" s="623"/>
      <c r="G148" s="364"/>
      <c r="H148" s="646">
        <f>H48</f>
        <v>0</v>
      </c>
    </row>
    <row r="149" spans="2:8" ht="13.5" thickBot="1">
      <c r="B149" s="3"/>
      <c r="C149" s="3"/>
      <c r="D149" s="621" t="s">
        <v>66</v>
      </c>
      <c r="E149" s="622"/>
      <c r="F149" s="623"/>
      <c r="G149" s="364"/>
      <c r="H149" s="646">
        <f>H97</f>
        <v>0</v>
      </c>
    </row>
    <row r="150" spans="2:8" ht="13.5" thickBot="1">
      <c r="B150" s="3"/>
      <c r="C150" s="3"/>
      <c r="D150" s="647" t="s">
        <v>81</v>
      </c>
      <c r="E150" s="648"/>
      <c r="F150" s="649"/>
      <c r="G150" s="364"/>
      <c r="H150" s="646">
        <f>H144</f>
        <v>0</v>
      </c>
    </row>
    <row r="151" spans="2:8">
      <c r="B151" s="3"/>
      <c r="C151" s="3"/>
      <c r="D151" s="3"/>
      <c r="E151" s="3"/>
      <c r="F151" s="3"/>
      <c r="G151" s="3"/>
      <c r="H151" s="650"/>
    </row>
    <row r="152" spans="2:8" ht="13.5" thickBot="1">
      <c r="B152" s="3"/>
      <c r="C152" s="3"/>
      <c r="D152" s="3"/>
      <c r="E152" s="3"/>
      <c r="F152" s="3"/>
      <c r="G152" s="3"/>
      <c r="H152" s="650"/>
    </row>
    <row r="153" spans="2:8" ht="13.5" thickBot="1">
      <c r="B153" s="3"/>
      <c r="C153" s="3"/>
      <c r="D153" s="651" t="s">
        <v>85</v>
      </c>
      <c r="E153" s="365"/>
      <c r="F153" s="652"/>
      <c r="G153" s="364"/>
      <c r="H153" s="646">
        <f>SUM(H148:H150)</f>
        <v>0</v>
      </c>
    </row>
    <row r="154" spans="2:8">
      <c r="B154" s="3"/>
      <c r="C154" s="3"/>
      <c r="D154" s="3"/>
      <c r="E154" s="3"/>
      <c r="F154" s="3"/>
      <c r="G154" s="3"/>
      <c r="H154" s="3"/>
    </row>
    <row r="155" spans="2:8">
      <c r="B155" s="3"/>
      <c r="C155" s="3"/>
      <c r="D155" s="3"/>
      <c r="E155" s="3"/>
      <c r="F155" s="3"/>
      <c r="G155" s="3"/>
      <c r="H155" s="3"/>
    </row>
    <row r="156" spans="2:8">
      <c r="B156" s="3"/>
      <c r="C156" s="3"/>
      <c r="D156" s="3"/>
      <c r="E156" s="3"/>
      <c r="F156" s="3"/>
      <c r="G156" s="3"/>
      <c r="H156" s="3"/>
    </row>
    <row r="157" spans="2:8">
      <c r="B157" s="3"/>
      <c r="C157" s="3"/>
      <c r="D157" s="3"/>
      <c r="E157" s="3"/>
      <c r="F157" s="3"/>
      <c r="G157" s="3"/>
      <c r="H157" s="3"/>
    </row>
    <row r="158" spans="2:8">
      <c r="B158" s="3"/>
      <c r="C158" s="3"/>
      <c r="D158" s="3"/>
      <c r="E158" s="3"/>
      <c r="F158" s="3"/>
      <c r="G158" s="3"/>
      <c r="H158" s="3"/>
    </row>
    <row r="159" spans="2:8">
      <c r="B159" s="3"/>
      <c r="C159" s="3"/>
      <c r="D159" s="3"/>
      <c r="E159" s="3"/>
      <c r="F159" s="3"/>
      <c r="G159" s="3"/>
      <c r="H159" s="3"/>
    </row>
    <row r="160" spans="2:8">
      <c r="B160" s="3"/>
      <c r="C160" s="3"/>
      <c r="D160" s="3"/>
      <c r="E160" s="3"/>
      <c r="F160" s="3"/>
      <c r="G160" s="3"/>
      <c r="H160" s="3"/>
    </row>
    <row r="161" spans="2:8">
      <c r="B161" s="3"/>
      <c r="C161" s="3"/>
      <c r="D161" s="3"/>
      <c r="E161" s="3"/>
      <c r="F161" s="3"/>
      <c r="G161" s="3"/>
      <c r="H161" s="3"/>
    </row>
    <row r="162" spans="2:8">
      <c r="B162" s="3"/>
      <c r="C162" s="3"/>
      <c r="D162" s="3"/>
      <c r="E162" s="3"/>
      <c r="F162" s="3"/>
      <c r="G162" s="3"/>
      <c r="H162" s="3"/>
    </row>
    <row r="163" spans="2:8">
      <c r="B163" s="3"/>
      <c r="C163" s="3"/>
      <c r="D163" s="3"/>
      <c r="E163" s="3"/>
      <c r="F163" s="3"/>
      <c r="G163" s="3"/>
      <c r="H163" s="3"/>
    </row>
    <row r="164" spans="2:8">
      <c r="B164" s="3"/>
      <c r="C164" s="3"/>
      <c r="D164" s="3"/>
      <c r="E164" s="3"/>
      <c r="F164" s="3"/>
      <c r="G164" s="3"/>
      <c r="H164" s="3"/>
    </row>
    <row r="165" spans="2:8">
      <c r="B165" s="3"/>
      <c r="C165" s="3"/>
      <c r="D165" s="3"/>
      <c r="E165" s="3"/>
      <c r="F165" s="3"/>
      <c r="G165" s="3"/>
      <c r="H165" s="3"/>
    </row>
    <row r="166" spans="2:8">
      <c r="B166" s="3"/>
      <c r="C166" s="3"/>
      <c r="D166" s="3"/>
      <c r="E166" s="3"/>
      <c r="F166" s="3"/>
      <c r="G166" s="3"/>
      <c r="H166" s="3"/>
    </row>
    <row r="167" spans="2:8">
      <c r="B167" s="3"/>
      <c r="C167" s="3"/>
      <c r="D167" s="3"/>
      <c r="E167" s="3"/>
      <c r="F167" s="3"/>
      <c r="G167" s="3"/>
      <c r="H167" s="3"/>
    </row>
    <row r="168" spans="2:8">
      <c r="B168" s="3"/>
      <c r="C168" s="3"/>
      <c r="D168" s="3"/>
      <c r="E168" s="3"/>
      <c r="F168" s="3"/>
      <c r="G168" s="3"/>
      <c r="H168" s="3"/>
    </row>
    <row r="169" spans="2:8">
      <c r="B169" s="3"/>
      <c r="C169" s="3"/>
      <c r="D169" s="3"/>
      <c r="E169" s="3"/>
      <c r="F169" s="3"/>
      <c r="G169" s="3"/>
      <c r="H169" s="3"/>
    </row>
    <row r="170" spans="2:8">
      <c r="B170" s="3"/>
      <c r="C170" s="3"/>
      <c r="D170" s="3"/>
      <c r="E170" s="3"/>
      <c r="F170" s="3"/>
      <c r="G170" s="3"/>
      <c r="H170" s="3"/>
    </row>
    <row r="171" spans="2:8">
      <c r="B171" s="3"/>
      <c r="C171" s="3"/>
      <c r="D171" s="3"/>
      <c r="E171" s="3"/>
      <c r="F171" s="3"/>
      <c r="G171" s="3"/>
      <c r="H171" s="3"/>
    </row>
    <row r="172" spans="2:8">
      <c r="B172" s="3"/>
      <c r="C172" s="3"/>
      <c r="D172" s="3"/>
      <c r="E172" s="3"/>
      <c r="F172" s="3"/>
      <c r="G172" s="3"/>
      <c r="H172" s="3"/>
    </row>
    <row r="173" spans="2:8">
      <c r="B173" s="3"/>
      <c r="C173" s="3"/>
      <c r="D173" s="3"/>
      <c r="E173" s="3"/>
      <c r="F173" s="3"/>
      <c r="G173" s="3"/>
      <c r="H173" s="3"/>
    </row>
    <row r="174" spans="2:8">
      <c r="B174" s="3"/>
      <c r="C174" s="3"/>
      <c r="D174" s="3"/>
      <c r="E174" s="3"/>
      <c r="F174" s="3"/>
      <c r="G174" s="3"/>
      <c r="H174" s="3"/>
    </row>
    <row r="175" spans="2:8">
      <c r="B175" s="3"/>
      <c r="C175" s="3"/>
      <c r="D175" s="3"/>
      <c r="E175" s="3"/>
      <c r="F175" s="3"/>
      <c r="G175" s="3"/>
      <c r="H175" s="3"/>
    </row>
    <row r="176" spans="2:8">
      <c r="B176" s="3"/>
      <c r="C176" s="3"/>
      <c r="D176" s="3"/>
      <c r="E176" s="3"/>
      <c r="F176" s="3"/>
      <c r="G176" s="3"/>
      <c r="H176" s="3"/>
    </row>
  </sheetData>
  <sheetProtection password="8726" sheet="1" objects="1" scenarios="1" sort="0" autoFilter="0" pivotTables="0"/>
  <mergeCells count="12">
    <mergeCell ref="B53:H53"/>
    <mergeCell ref="E97:G97"/>
    <mergeCell ref="E98:G98"/>
    <mergeCell ref="B4:H4"/>
    <mergeCell ref="E48:G48"/>
    <mergeCell ref="E49:G49"/>
    <mergeCell ref="B102:H102"/>
    <mergeCell ref="E144:G144"/>
    <mergeCell ref="E145:G145"/>
    <mergeCell ref="D150:F150"/>
    <mergeCell ref="D149:F149"/>
    <mergeCell ref="D148:F148"/>
  </mergeCells>
  <phoneticPr fontId="2" type="noConversion"/>
  <pageMargins left="0.70866141732283461" right="0.70866141732283461" top="0.74803149606299213" bottom="0.74803149606299213" header="0.31496062992125984" footer="0.31496062992125984"/>
  <pageSetup paperSize="9" scale="92" fitToHeight="0" orientation="portrait" horizontalDpi="4294967293" r:id="rId1"/>
  <headerFooter alignWithMargins="0">
    <oddHeader>&amp;RR14 Balti - Sarateni Road km 26,6-km 38,3</oddHeader>
  </headerFooter>
  <rowBreaks count="2" manualBreakCount="2">
    <brk id="50" min="1" max="7" man="1"/>
    <brk id="99" min="1" max="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7"/>
  <sheetViews>
    <sheetView zoomScaleNormal="100" workbookViewId="0">
      <selection activeCell="D24" sqref="D24"/>
    </sheetView>
  </sheetViews>
  <sheetFormatPr defaultRowHeight="12.75"/>
  <cols>
    <col min="1" max="1" width="6.42578125" style="114" customWidth="1"/>
    <col min="2" max="2" width="8" style="114" customWidth="1"/>
    <col min="3" max="3" width="29.7109375" style="115" customWidth="1"/>
    <col min="4" max="4" width="8.5703125" style="115" bestFit="1" customWidth="1"/>
    <col min="5" max="5" width="7.140625" style="114" bestFit="1" customWidth="1"/>
    <col min="6" max="6" width="13.85546875" style="114" customWidth="1"/>
    <col min="7" max="7" width="16.7109375" style="114" customWidth="1"/>
    <col min="8" max="8" width="10.28515625" style="72" bestFit="1" customWidth="1"/>
    <col min="9" max="9" width="9.140625" style="72" customWidth="1"/>
    <col min="10" max="16384" width="9.140625" style="72"/>
  </cols>
  <sheetData>
    <row r="2" spans="1:11">
      <c r="A2" s="69" t="s">
        <v>185</v>
      </c>
      <c r="B2" s="70"/>
      <c r="C2" s="70"/>
      <c r="D2" s="70"/>
      <c r="E2" s="70"/>
      <c r="F2" s="70"/>
      <c r="G2" s="70"/>
      <c r="H2" s="71"/>
      <c r="I2" s="71"/>
      <c r="J2" s="71"/>
      <c r="K2" s="71"/>
    </row>
    <row r="3" spans="1:11" ht="13.5" thickBot="1">
      <c r="A3" s="73"/>
      <c r="B3" s="73"/>
      <c r="C3" s="73"/>
      <c r="D3" s="73"/>
      <c r="E3" s="73"/>
      <c r="F3" s="169"/>
      <c r="G3" s="169"/>
      <c r="H3" s="74"/>
      <c r="I3" s="71"/>
      <c r="J3" s="71"/>
      <c r="K3" s="71"/>
    </row>
    <row r="4" spans="1:11">
      <c r="A4" s="75" t="s">
        <v>141</v>
      </c>
      <c r="B4" s="75" t="s">
        <v>170</v>
      </c>
      <c r="C4" s="170" t="s">
        <v>143</v>
      </c>
      <c r="D4" s="170" t="s">
        <v>145</v>
      </c>
      <c r="E4" s="170" t="s">
        <v>171</v>
      </c>
      <c r="F4" s="170" t="s">
        <v>146</v>
      </c>
      <c r="G4" s="170" t="s">
        <v>147</v>
      </c>
      <c r="H4" s="71"/>
      <c r="I4" s="71"/>
      <c r="J4" s="71"/>
      <c r="K4" s="71"/>
    </row>
    <row r="5" spans="1:11" ht="13.5" thickBot="1">
      <c r="A5" s="76" t="s">
        <v>172</v>
      </c>
      <c r="B5" s="76" t="s">
        <v>173</v>
      </c>
      <c r="C5" s="171"/>
      <c r="D5" s="171"/>
      <c r="E5" s="171"/>
      <c r="F5" s="171"/>
      <c r="G5" s="171"/>
      <c r="H5" s="71"/>
      <c r="I5" s="71"/>
      <c r="J5" s="71"/>
      <c r="K5" s="71"/>
    </row>
    <row r="6" spans="1:11" ht="13.5" hidden="1" thickBot="1">
      <c r="A6" s="77" t="s">
        <v>150</v>
      </c>
      <c r="B6" s="77" t="s">
        <v>151</v>
      </c>
      <c r="C6" s="78" t="s">
        <v>174</v>
      </c>
      <c r="D6" s="79" t="s">
        <v>153</v>
      </c>
      <c r="E6" s="79" t="s">
        <v>152</v>
      </c>
      <c r="F6" s="79" t="s">
        <v>154</v>
      </c>
      <c r="G6" s="79" t="s">
        <v>154</v>
      </c>
    </row>
    <row r="7" spans="1:11" ht="12.75" hidden="1" customHeight="1">
      <c r="A7" s="80" t="s">
        <v>155</v>
      </c>
      <c r="B7" s="80" t="s">
        <v>156</v>
      </c>
      <c r="C7" s="81"/>
      <c r="D7" s="82"/>
      <c r="E7" s="82"/>
      <c r="F7" s="82" t="s">
        <v>157</v>
      </c>
      <c r="G7" s="82" t="s">
        <v>158</v>
      </c>
    </row>
    <row r="8" spans="1:11" ht="13.5" thickBot="1">
      <c r="A8" s="83">
        <v>1</v>
      </c>
      <c r="B8" s="83">
        <v>2</v>
      </c>
      <c r="C8" s="84">
        <v>3</v>
      </c>
      <c r="D8" s="83">
        <v>4</v>
      </c>
      <c r="E8" s="83">
        <v>5</v>
      </c>
      <c r="F8" s="83">
        <v>6</v>
      </c>
      <c r="G8" s="83">
        <v>7</v>
      </c>
    </row>
    <row r="9" spans="1:11" ht="25.5">
      <c r="A9" s="85">
        <v>1.01</v>
      </c>
      <c r="B9" s="86" t="s">
        <v>0</v>
      </c>
      <c r="C9" s="87" t="s">
        <v>177</v>
      </c>
      <c r="D9" s="88">
        <v>1</v>
      </c>
      <c r="E9" s="88" t="s">
        <v>175</v>
      </c>
      <c r="F9" s="116"/>
      <c r="G9" s="89">
        <f t="shared" ref="G9:G13" si="0">D9*F9</f>
        <v>0</v>
      </c>
    </row>
    <row r="10" spans="1:11">
      <c r="A10" s="90">
        <v>1.02</v>
      </c>
      <c r="B10" s="91" t="s">
        <v>1</v>
      </c>
      <c r="C10" s="92" t="s">
        <v>178</v>
      </c>
      <c r="D10" s="93">
        <v>24</v>
      </c>
      <c r="E10" s="93" t="s">
        <v>176</v>
      </c>
      <c r="F10" s="117"/>
      <c r="G10" s="94">
        <f>D10*F10</f>
        <v>0</v>
      </c>
    </row>
    <row r="11" spans="1:11" ht="25.5" customHeight="1">
      <c r="A11" s="90">
        <v>1.03</v>
      </c>
      <c r="B11" s="91" t="s">
        <v>181</v>
      </c>
      <c r="C11" s="92" t="s">
        <v>179</v>
      </c>
      <c r="D11" s="93">
        <v>1</v>
      </c>
      <c r="E11" s="93" t="s">
        <v>175</v>
      </c>
      <c r="F11" s="117"/>
      <c r="G11" s="94">
        <f t="shared" si="0"/>
        <v>0</v>
      </c>
    </row>
    <row r="12" spans="1:11" ht="25.5" customHeight="1">
      <c r="A12" s="90">
        <v>1.04</v>
      </c>
      <c r="B12" s="95" t="s">
        <v>184</v>
      </c>
      <c r="C12" s="96" t="s">
        <v>183</v>
      </c>
      <c r="D12" s="97">
        <v>1</v>
      </c>
      <c r="E12" s="93" t="s">
        <v>175</v>
      </c>
      <c r="F12" s="117"/>
      <c r="G12" s="94">
        <f t="shared" si="0"/>
        <v>0</v>
      </c>
      <c r="H12" s="98"/>
    </row>
    <row r="13" spans="1:11">
      <c r="A13" s="90">
        <v>1.05</v>
      </c>
      <c r="B13" s="95" t="s">
        <v>182</v>
      </c>
      <c r="C13" s="99" t="s">
        <v>180</v>
      </c>
      <c r="D13" s="97">
        <v>1</v>
      </c>
      <c r="E13" s="93" t="s">
        <v>175</v>
      </c>
      <c r="F13" s="117"/>
      <c r="G13" s="94">
        <f t="shared" si="0"/>
        <v>0</v>
      </c>
      <c r="H13" s="98"/>
    </row>
    <row r="14" spans="1:11">
      <c r="A14" s="90">
        <v>1.06</v>
      </c>
      <c r="B14" s="95" t="s">
        <v>2</v>
      </c>
      <c r="C14" s="99" t="s">
        <v>3</v>
      </c>
      <c r="D14" s="97">
        <v>1</v>
      </c>
      <c r="E14" s="93" t="s">
        <v>175</v>
      </c>
      <c r="F14" s="117"/>
      <c r="G14" s="94">
        <f>D14*F14</f>
        <v>0</v>
      </c>
      <c r="H14" s="98"/>
    </row>
    <row r="15" spans="1:11" ht="26.25" thickBot="1">
      <c r="A15" s="100">
        <v>1.07</v>
      </c>
      <c r="B15" s="101" t="s">
        <v>392</v>
      </c>
      <c r="C15" s="102" t="s">
        <v>393</v>
      </c>
      <c r="D15" s="103">
        <v>1</v>
      </c>
      <c r="E15" s="103" t="s">
        <v>175</v>
      </c>
      <c r="F15" s="118"/>
      <c r="G15" s="94">
        <f>D15*F15</f>
        <v>0</v>
      </c>
      <c r="H15" s="98"/>
    </row>
    <row r="16" spans="1:11" ht="13.5" thickBot="1">
      <c r="A16" s="104"/>
      <c r="B16" s="105"/>
      <c r="C16" s="106"/>
      <c r="D16" s="106"/>
      <c r="E16" s="105"/>
      <c r="F16" s="107"/>
      <c r="G16" s="108"/>
    </row>
    <row r="17" spans="1:8" ht="15.75" thickBot="1">
      <c r="A17" s="109"/>
      <c r="B17" s="110"/>
      <c r="C17" s="168" t="s">
        <v>39</v>
      </c>
      <c r="D17" s="168"/>
      <c r="E17" s="168"/>
      <c r="F17" s="111"/>
      <c r="G17" s="112">
        <f>SUM(G9:G15)</f>
        <v>0</v>
      </c>
      <c r="H17" s="113"/>
    </row>
  </sheetData>
  <sheetProtection password="8726" sheet="1" objects="1" scenarios="1" sort="0" autoFilter="0" pivotTables="0"/>
  <mergeCells count="7">
    <mergeCell ref="C17:E17"/>
    <mergeCell ref="F3:G3"/>
    <mergeCell ref="C4:C5"/>
    <mergeCell ref="D4:D5"/>
    <mergeCell ref="E4:E5"/>
    <mergeCell ref="F4:F5"/>
    <mergeCell ref="G4:G5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7" orientation="portrait" horizontalDpi="4294967293" r:id="rId1"/>
  <headerFooter alignWithMargins="0">
    <oddHeader>&amp;RR14 Balti - Sarateni Road km 26,6-km 38,3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2:G26"/>
  <sheetViews>
    <sheetView zoomScaleNormal="100" workbookViewId="0">
      <selection activeCell="C19" sqref="C19"/>
    </sheetView>
  </sheetViews>
  <sheetFormatPr defaultRowHeight="12.75"/>
  <cols>
    <col min="1" max="1" width="5.140625" style="119" customWidth="1"/>
    <col min="2" max="2" width="13.42578125" style="119" customWidth="1"/>
    <col min="3" max="3" width="40.7109375" style="119" customWidth="1"/>
    <col min="4" max="4" width="5.5703125" style="119" bestFit="1" customWidth="1"/>
    <col min="5" max="5" width="9.140625" style="119"/>
    <col min="6" max="6" width="13.7109375" style="119" customWidth="1"/>
    <col min="7" max="7" width="16.85546875" style="119" customWidth="1"/>
    <col min="8" max="16384" width="9.140625" style="119"/>
  </cols>
  <sheetData>
    <row r="2" spans="1:7" ht="12.75" hidden="1" customHeight="1"/>
    <row r="3" spans="1:7" s="120" customFormat="1" ht="15">
      <c r="C3" s="121" t="s">
        <v>396</v>
      </c>
    </row>
    <row r="5" spans="1:7" ht="13.5" thickBot="1"/>
    <row r="6" spans="1:7">
      <c r="A6" s="75" t="s">
        <v>141</v>
      </c>
      <c r="B6" s="122" t="s">
        <v>142</v>
      </c>
      <c r="C6" s="172" t="s">
        <v>143</v>
      </c>
      <c r="D6" s="172" t="s">
        <v>171</v>
      </c>
      <c r="E6" s="172" t="s">
        <v>145</v>
      </c>
      <c r="F6" s="172" t="s">
        <v>146</v>
      </c>
      <c r="G6" s="172" t="s">
        <v>147</v>
      </c>
    </row>
    <row r="7" spans="1:7" ht="13.5" thickBot="1">
      <c r="A7" s="76" t="s">
        <v>172</v>
      </c>
      <c r="B7" s="123" t="s">
        <v>149</v>
      </c>
      <c r="C7" s="173"/>
      <c r="D7" s="173"/>
      <c r="E7" s="173"/>
      <c r="F7" s="173"/>
      <c r="G7" s="173"/>
    </row>
    <row r="8" spans="1:7" ht="13.5" thickBot="1">
      <c r="A8" s="124">
        <v>0</v>
      </c>
      <c r="B8" s="124">
        <v>1</v>
      </c>
      <c r="C8" s="124">
        <v>2</v>
      </c>
      <c r="D8" s="124">
        <v>3</v>
      </c>
      <c r="E8" s="124">
        <v>4</v>
      </c>
      <c r="F8" s="124">
        <v>5</v>
      </c>
      <c r="G8" s="124">
        <v>6</v>
      </c>
    </row>
    <row r="9" spans="1:7">
      <c r="A9" s="125" t="s">
        <v>87</v>
      </c>
      <c r="B9" s="126">
        <v>10101</v>
      </c>
      <c r="C9" s="127" t="s">
        <v>88</v>
      </c>
      <c r="D9" s="126" t="s">
        <v>89</v>
      </c>
      <c r="E9" s="128">
        <v>11.7</v>
      </c>
      <c r="F9" s="157"/>
      <c r="G9" s="129">
        <f>E9*F9</f>
        <v>0</v>
      </c>
    </row>
    <row r="10" spans="1:7" ht="25.5">
      <c r="A10" s="130" t="s">
        <v>90</v>
      </c>
      <c r="B10" s="131">
        <v>10201</v>
      </c>
      <c r="C10" s="132" t="s">
        <v>159</v>
      </c>
      <c r="D10" s="131" t="s">
        <v>91</v>
      </c>
      <c r="E10" s="133">
        <v>10500</v>
      </c>
      <c r="F10" s="158"/>
      <c r="G10" s="134">
        <f t="shared" ref="G10:G17" si="0">E10*F10</f>
        <v>0</v>
      </c>
    </row>
    <row r="11" spans="1:7">
      <c r="A11" s="130" t="s">
        <v>92</v>
      </c>
      <c r="B11" s="135">
        <v>10203</v>
      </c>
      <c r="C11" s="136" t="s">
        <v>542</v>
      </c>
      <c r="D11" s="131" t="s">
        <v>172</v>
      </c>
      <c r="E11" s="131">
        <v>40</v>
      </c>
      <c r="F11" s="158"/>
      <c r="G11" s="134">
        <f t="shared" si="0"/>
        <v>0</v>
      </c>
    </row>
    <row r="12" spans="1:7">
      <c r="A12" s="130" t="s">
        <v>93</v>
      </c>
      <c r="B12" s="131">
        <v>10303</v>
      </c>
      <c r="C12" s="136" t="s">
        <v>543</v>
      </c>
      <c r="D12" s="131" t="s">
        <v>172</v>
      </c>
      <c r="E12" s="131">
        <v>91</v>
      </c>
      <c r="F12" s="158"/>
      <c r="G12" s="134">
        <f t="shared" si="0"/>
        <v>0</v>
      </c>
    </row>
    <row r="13" spans="1:7" ht="25.5">
      <c r="A13" s="130" t="s">
        <v>94</v>
      </c>
      <c r="B13" s="131">
        <v>10305</v>
      </c>
      <c r="C13" s="136" t="s">
        <v>538</v>
      </c>
      <c r="D13" s="131" t="s">
        <v>95</v>
      </c>
      <c r="E13" s="133">
        <v>3215</v>
      </c>
      <c r="F13" s="159"/>
      <c r="G13" s="134">
        <f t="shared" si="0"/>
        <v>0</v>
      </c>
    </row>
    <row r="14" spans="1:7">
      <c r="A14" s="130" t="s">
        <v>96</v>
      </c>
      <c r="B14" s="131">
        <v>10306</v>
      </c>
      <c r="C14" s="136" t="s">
        <v>539</v>
      </c>
      <c r="D14" s="131" t="s">
        <v>95</v>
      </c>
      <c r="E14" s="133">
        <v>1471</v>
      </c>
      <c r="F14" s="159"/>
      <c r="G14" s="134">
        <f t="shared" si="0"/>
        <v>0</v>
      </c>
    </row>
    <row r="15" spans="1:7">
      <c r="A15" s="130" t="s">
        <v>97</v>
      </c>
      <c r="B15" s="131">
        <v>10301</v>
      </c>
      <c r="C15" s="136" t="s">
        <v>540</v>
      </c>
      <c r="D15" s="131" t="s">
        <v>172</v>
      </c>
      <c r="E15" s="131">
        <v>9</v>
      </c>
      <c r="F15" s="158"/>
      <c r="G15" s="134">
        <f t="shared" si="0"/>
        <v>0</v>
      </c>
    </row>
    <row r="16" spans="1:7">
      <c r="A16" s="130" t="s">
        <v>98</v>
      </c>
      <c r="B16" s="135">
        <v>10307</v>
      </c>
      <c r="C16" s="137" t="s">
        <v>287</v>
      </c>
      <c r="D16" s="131" t="s">
        <v>172</v>
      </c>
      <c r="E16" s="131">
        <v>12</v>
      </c>
      <c r="F16" s="158"/>
      <c r="G16" s="134">
        <f t="shared" si="0"/>
        <v>0</v>
      </c>
    </row>
    <row r="17" spans="1:7">
      <c r="A17" s="130" t="s">
        <v>379</v>
      </c>
      <c r="B17" s="138">
        <v>10308</v>
      </c>
      <c r="C17" s="137" t="s">
        <v>376</v>
      </c>
      <c r="D17" s="138" t="s">
        <v>133</v>
      </c>
      <c r="E17" s="138">
        <v>115</v>
      </c>
      <c r="F17" s="160"/>
      <c r="G17" s="139">
        <f t="shared" si="0"/>
        <v>0</v>
      </c>
    </row>
    <row r="18" spans="1:7" ht="13.5" thickBot="1">
      <c r="A18" s="130" t="s">
        <v>394</v>
      </c>
      <c r="B18" s="135">
        <v>10501</v>
      </c>
      <c r="C18" s="136" t="s">
        <v>541</v>
      </c>
      <c r="D18" s="131" t="s">
        <v>95</v>
      </c>
      <c r="E18" s="140" t="s">
        <v>547</v>
      </c>
      <c r="F18" s="161"/>
      <c r="G18" s="134"/>
    </row>
    <row r="19" spans="1:7" ht="13.5" thickBot="1">
      <c r="A19" s="141"/>
      <c r="B19" s="142"/>
      <c r="C19" s="142"/>
      <c r="D19" s="142"/>
      <c r="E19" s="142"/>
      <c r="F19" s="143"/>
      <c r="G19" s="144"/>
    </row>
    <row r="20" spans="1:7" s="150" customFormat="1" ht="13.5" hidden="1" customHeight="1" thickBot="1">
      <c r="A20" s="145"/>
      <c r="B20" s="146"/>
      <c r="C20" s="146" t="s">
        <v>40</v>
      </c>
      <c r="D20" s="147"/>
      <c r="E20" s="147"/>
      <c r="F20" s="148"/>
      <c r="G20" s="149">
        <f>SUM(G9:G19)</f>
        <v>0</v>
      </c>
    </row>
    <row r="21" spans="1:7" s="120" customFormat="1" ht="15.75" thickBot="1">
      <c r="A21" s="151"/>
      <c r="B21" s="152"/>
      <c r="C21" s="153" t="s">
        <v>40</v>
      </c>
      <c r="D21" s="152"/>
      <c r="E21" s="152"/>
      <c r="F21" s="154"/>
      <c r="G21" s="155">
        <f>SUM(G9:G18)</f>
        <v>0</v>
      </c>
    </row>
    <row r="25" spans="1:7">
      <c r="A25" s="156"/>
      <c r="B25" s="156"/>
      <c r="C25" s="156"/>
      <c r="D25" s="156"/>
      <c r="E25" s="156"/>
      <c r="F25" s="156"/>
      <c r="G25" s="156"/>
    </row>
    <row r="26" spans="1:7">
      <c r="A26" s="156"/>
      <c r="B26" s="156"/>
      <c r="C26" s="156"/>
      <c r="D26" s="156"/>
      <c r="E26" s="156"/>
      <c r="F26" s="156"/>
      <c r="G26" s="156"/>
    </row>
  </sheetData>
  <sheetProtection password="8726" sheet="1" objects="1" scenarios="1" sort="0" autoFilter="0" pivotTables="0"/>
  <mergeCells count="5">
    <mergeCell ref="C6:C7"/>
    <mergeCell ref="D6:D7"/>
    <mergeCell ref="E6:E7"/>
    <mergeCell ref="F6:F7"/>
    <mergeCell ref="G6:G7"/>
  </mergeCells>
  <phoneticPr fontId="11" type="noConversion"/>
  <printOptions horizontalCentered="1"/>
  <pageMargins left="0.78740157480314965" right="0.39370078740157483" top="0.9055118110236221" bottom="0.39370078740157483" header="0.43307086614173229" footer="0.51181102362204722"/>
  <pageSetup paperSize="9" scale="99" fitToHeight="0" orientation="portrait" r:id="rId1"/>
  <headerFooter alignWithMargins="0">
    <oddHeader>&amp;RR14 Balti - Sarateni Road km 26,6-km 38,3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2:G19"/>
  <sheetViews>
    <sheetView topLeftCell="A3" zoomScaleNormal="100" workbookViewId="0">
      <selection activeCell="F9" sqref="F9"/>
    </sheetView>
  </sheetViews>
  <sheetFormatPr defaultRowHeight="12.75"/>
  <cols>
    <col min="1" max="1" width="4.5703125" style="174" bestFit="1" customWidth="1"/>
    <col min="2" max="2" width="13.28515625" style="174" customWidth="1"/>
    <col min="3" max="3" width="35.7109375" style="174" customWidth="1"/>
    <col min="4" max="4" width="8" style="174" customWidth="1"/>
    <col min="5" max="5" width="8.42578125" style="174" customWidth="1"/>
    <col min="6" max="6" width="13.7109375" style="174" customWidth="1"/>
    <col min="7" max="7" width="16.85546875" style="174" customWidth="1"/>
    <col min="8" max="16384" width="9.140625" style="174"/>
  </cols>
  <sheetData>
    <row r="2" spans="1:7" hidden="1"/>
    <row r="3" spans="1:7" s="178" customFormat="1" ht="15">
      <c r="A3" s="175"/>
      <c r="B3" s="176"/>
      <c r="C3" s="177" t="s">
        <v>395</v>
      </c>
      <c r="D3" s="176"/>
      <c r="E3" s="176"/>
      <c r="F3" s="176"/>
      <c r="G3" s="176"/>
    </row>
    <row r="4" spans="1:7" ht="13.5" thickBot="1">
      <c r="A4" s="179"/>
      <c r="B4" s="180"/>
      <c r="C4" s="181"/>
      <c r="D4" s="180"/>
      <c r="E4" s="180"/>
      <c r="F4" s="180"/>
      <c r="G4" s="180"/>
    </row>
    <row r="5" spans="1:7" s="184" customFormat="1" ht="12.75" customHeight="1">
      <c r="A5" s="75" t="s">
        <v>141</v>
      </c>
      <c r="B5" s="182" t="s">
        <v>142</v>
      </c>
      <c r="C5" s="183" t="s">
        <v>143</v>
      </c>
      <c r="D5" s="183" t="s">
        <v>171</v>
      </c>
      <c r="E5" s="183" t="s">
        <v>145</v>
      </c>
      <c r="F5" s="183" t="s">
        <v>146</v>
      </c>
      <c r="G5" s="183" t="s">
        <v>147</v>
      </c>
    </row>
    <row r="6" spans="1:7" s="184" customFormat="1" ht="13.5" customHeight="1" thickBot="1">
      <c r="A6" s="76" t="s">
        <v>172</v>
      </c>
      <c r="B6" s="185" t="s">
        <v>149</v>
      </c>
      <c r="C6" s="186"/>
      <c r="D6" s="186"/>
      <c r="E6" s="186"/>
      <c r="F6" s="186"/>
      <c r="G6" s="186"/>
    </row>
    <row r="7" spans="1:7" s="184" customFormat="1" ht="13.5" thickBot="1">
      <c r="A7" s="187">
        <v>0</v>
      </c>
      <c r="B7" s="187">
        <v>1</v>
      </c>
      <c r="C7" s="187">
        <v>2</v>
      </c>
      <c r="D7" s="187">
        <v>3</v>
      </c>
      <c r="E7" s="187">
        <v>4</v>
      </c>
      <c r="F7" s="187">
        <v>5</v>
      </c>
      <c r="G7" s="187">
        <v>6</v>
      </c>
    </row>
    <row r="8" spans="1:7" ht="15">
      <c r="A8" s="188" t="s">
        <v>100</v>
      </c>
      <c r="B8" s="189">
        <v>20101</v>
      </c>
      <c r="C8" s="190" t="s">
        <v>288</v>
      </c>
      <c r="D8" s="189" t="s">
        <v>91</v>
      </c>
      <c r="E8" s="191">
        <v>224361</v>
      </c>
      <c r="F8" s="211"/>
      <c r="G8" s="192">
        <f>E8*F8</f>
        <v>0</v>
      </c>
    </row>
    <row r="9" spans="1:7" ht="45">
      <c r="A9" s="193" t="s">
        <v>101</v>
      </c>
      <c r="B9" s="194">
        <v>20102</v>
      </c>
      <c r="C9" s="195" t="s">
        <v>289</v>
      </c>
      <c r="D9" s="194" t="s">
        <v>133</v>
      </c>
      <c r="E9" s="196">
        <v>19713</v>
      </c>
      <c r="F9" s="212"/>
      <c r="G9" s="197">
        <f t="shared" ref="G9:G16" si="0">E9*F9</f>
        <v>0</v>
      </c>
    </row>
    <row r="10" spans="1:7" ht="45" customHeight="1">
      <c r="A10" s="193" t="s">
        <v>350</v>
      </c>
      <c r="B10" s="194">
        <v>20104</v>
      </c>
      <c r="C10" s="195" t="s">
        <v>290</v>
      </c>
      <c r="D10" s="194" t="s">
        <v>133</v>
      </c>
      <c r="E10" s="196">
        <v>161399</v>
      </c>
      <c r="F10" s="212"/>
      <c r="G10" s="197">
        <f>E10*F10</f>
        <v>0</v>
      </c>
    </row>
    <row r="11" spans="1:7" ht="45">
      <c r="A11" s="193" t="s">
        <v>102</v>
      </c>
      <c r="B11" s="194" t="s">
        <v>377</v>
      </c>
      <c r="C11" s="195" t="s">
        <v>378</v>
      </c>
      <c r="D11" s="194" t="s">
        <v>133</v>
      </c>
      <c r="E11" s="196">
        <v>142</v>
      </c>
      <c r="F11" s="212"/>
      <c r="G11" s="197">
        <f>E11*F11</f>
        <v>0</v>
      </c>
    </row>
    <row r="12" spans="1:7" ht="30">
      <c r="A12" s="193" t="s">
        <v>103</v>
      </c>
      <c r="B12" s="194">
        <v>20105</v>
      </c>
      <c r="C12" s="195" t="s">
        <v>291</v>
      </c>
      <c r="D12" s="194" t="s">
        <v>133</v>
      </c>
      <c r="E12" s="196">
        <v>33860</v>
      </c>
      <c r="F12" s="212"/>
      <c r="G12" s="197">
        <f t="shared" si="0"/>
        <v>0</v>
      </c>
    </row>
    <row r="13" spans="1:7" ht="15">
      <c r="A13" s="193" t="s">
        <v>104</v>
      </c>
      <c r="B13" s="194">
        <v>20106</v>
      </c>
      <c r="C13" s="195" t="s">
        <v>161</v>
      </c>
      <c r="D13" s="194" t="s">
        <v>91</v>
      </c>
      <c r="E13" s="196">
        <v>57862</v>
      </c>
      <c r="F13" s="212"/>
      <c r="G13" s="197">
        <f t="shared" si="0"/>
        <v>0</v>
      </c>
    </row>
    <row r="14" spans="1:7" ht="30">
      <c r="A14" s="193" t="s">
        <v>105</v>
      </c>
      <c r="B14" s="194">
        <v>20401</v>
      </c>
      <c r="C14" s="195" t="s">
        <v>163</v>
      </c>
      <c r="D14" s="194" t="s">
        <v>133</v>
      </c>
      <c r="E14" s="196">
        <v>14896</v>
      </c>
      <c r="F14" s="212"/>
      <c r="G14" s="197">
        <f t="shared" si="0"/>
        <v>0</v>
      </c>
    </row>
    <row r="15" spans="1:7" ht="15">
      <c r="A15" s="193" t="s">
        <v>106</v>
      </c>
      <c r="B15" s="194">
        <v>20403</v>
      </c>
      <c r="C15" s="195" t="s">
        <v>162</v>
      </c>
      <c r="D15" s="194" t="s">
        <v>91</v>
      </c>
      <c r="E15" s="196">
        <v>50220</v>
      </c>
      <c r="F15" s="212"/>
      <c r="G15" s="197">
        <f t="shared" si="0"/>
        <v>0</v>
      </c>
    </row>
    <row r="16" spans="1:7" ht="15.75" thickBot="1">
      <c r="A16" s="193" t="s">
        <v>107</v>
      </c>
      <c r="B16" s="198">
        <v>20501</v>
      </c>
      <c r="C16" s="199" t="s">
        <v>292</v>
      </c>
      <c r="D16" s="198" t="s">
        <v>168</v>
      </c>
      <c r="E16" s="200">
        <v>1336</v>
      </c>
      <c r="F16" s="213"/>
      <c r="G16" s="201">
        <f t="shared" si="0"/>
        <v>0</v>
      </c>
    </row>
    <row r="17" spans="1:7" ht="13.5" thickBot="1">
      <c r="A17" s="202"/>
      <c r="B17" s="203"/>
      <c r="C17" s="203"/>
      <c r="D17" s="203"/>
      <c r="E17" s="203"/>
      <c r="F17" s="204"/>
      <c r="G17" s="205"/>
    </row>
    <row r="18" spans="1:7" s="120" customFormat="1" ht="15.75" thickBot="1">
      <c r="A18" s="206"/>
      <c r="B18" s="207"/>
      <c r="C18" s="207" t="s">
        <v>226</v>
      </c>
      <c r="D18" s="208"/>
      <c r="E18" s="208"/>
      <c r="F18" s="209"/>
      <c r="G18" s="210">
        <f>SUM(G8:G17)</f>
        <v>0</v>
      </c>
    </row>
    <row r="19" spans="1:7" s="119" customFormat="1"/>
  </sheetData>
  <sheetProtection password="8726" sheet="1" objects="1" scenarios="1" sort="0" autoFilter="0" pivotTables="0"/>
  <mergeCells count="5">
    <mergeCell ref="C5:C6"/>
    <mergeCell ref="D5:D6"/>
    <mergeCell ref="E5:E6"/>
    <mergeCell ref="F5:F6"/>
    <mergeCell ref="G5:G6"/>
  </mergeCells>
  <phoneticPr fontId="10" type="noConversion"/>
  <pageMargins left="0.70866141732283461" right="0.70866141732283461" top="0.74803149606299213" bottom="0.74803149606299213" header="0.31496062992125984" footer="0.31496062992125984"/>
  <pageSetup paperSize="9" fitToHeight="0" orientation="portrait" r:id="rId1"/>
  <headerFooter alignWithMargins="0">
    <oddHeader>&amp;RR14 Balti - Sarateni Road km 26,6-km 38,3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G45"/>
  <sheetViews>
    <sheetView zoomScaleNormal="100" workbookViewId="0">
      <selection activeCell="E20" sqref="E20:F20"/>
    </sheetView>
  </sheetViews>
  <sheetFormatPr defaultRowHeight="12.75"/>
  <cols>
    <col min="1" max="1" width="6.5703125" style="216" bestFit="1" customWidth="1"/>
    <col min="2" max="2" width="7.28515625" style="216" bestFit="1" customWidth="1"/>
    <col min="3" max="3" width="40.7109375" style="216" customWidth="1"/>
    <col min="4" max="4" width="7.140625" style="216" bestFit="1" customWidth="1"/>
    <col min="5" max="5" width="8.5703125" style="216" bestFit="1" customWidth="1"/>
    <col min="6" max="6" width="13.7109375" style="216" customWidth="1"/>
    <col min="7" max="7" width="16.85546875" style="216" customWidth="1"/>
    <col min="8" max="16384" width="9.140625" style="216"/>
  </cols>
  <sheetData>
    <row r="1" spans="1:7" s="214" customFormat="1" ht="15">
      <c r="C1" s="215" t="s">
        <v>397</v>
      </c>
    </row>
    <row r="2" spans="1:7" ht="15" hidden="1" customHeight="1"/>
    <row r="3" spans="1:7" ht="15" hidden="1" customHeight="1"/>
    <row r="4" spans="1:7" s="217" customFormat="1"/>
    <row r="5" spans="1:7" s="217" customFormat="1" ht="13.5" thickBot="1"/>
    <row r="6" spans="1:7">
      <c r="A6" s="218" t="s">
        <v>99</v>
      </c>
      <c r="B6" s="218" t="s">
        <v>108</v>
      </c>
      <c r="C6" s="218" t="s">
        <v>143</v>
      </c>
      <c r="D6" s="218" t="s">
        <v>171</v>
      </c>
      <c r="E6" s="218" t="s">
        <v>145</v>
      </c>
      <c r="F6" s="218" t="s">
        <v>146</v>
      </c>
      <c r="G6" s="218" t="s">
        <v>147</v>
      </c>
    </row>
    <row r="7" spans="1:7" ht="13.5" thickBot="1">
      <c r="A7" s="219"/>
      <c r="B7" s="219"/>
      <c r="C7" s="219"/>
      <c r="D7" s="219"/>
      <c r="E7" s="219"/>
      <c r="F7" s="219"/>
      <c r="G7" s="219"/>
    </row>
    <row r="8" spans="1:7" ht="13.5" thickBot="1">
      <c r="A8" s="220">
        <v>0</v>
      </c>
      <c r="B8" s="220">
        <v>1</v>
      </c>
      <c r="C8" s="220">
        <v>2</v>
      </c>
      <c r="D8" s="220">
        <v>3</v>
      </c>
      <c r="E8" s="220">
        <v>4</v>
      </c>
      <c r="F8" s="220">
        <v>5</v>
      </c>
      <c r="G8" s="220">
        <v>6</v>
      </c>
    </row>
    <row r="9" spans="1:7" ht="15">
      <c r="A9" s="221" t="s">
        <v>109</v>
      </c>
      <c r="B9" s="189">
        <v>31101</v>
      </c>
      <c r="C9" s="222" t="s">
        <v>293</v>
      </c>
      <c r="D9" s="189" t="s">
        <v>165</v>
      </c>
      <c r="E9" s="191">
        <v>35</v>
      </c>
      <c r="F9" s="247"/>
      <c r="G9" s="223">
        <f>E9*F9</f>
        <v>0</v>
      </c>
    </row>
    <row r="10" spans="1:7" ht="15">
      <c r="A10" s="224" t="s">
        <v>110</v>
      </c>
      <c r="B10" s="225">
        <v>31201</v>
      </c>
      <c r="C10" s="226" t="s">
        <v>294</v>
      </c>
      <c r="D10" s="194" t="s">
        <v>95</v>
      </c>
      <c r="E10" s="196">
        <v>19550</v>
      </c>
      <c r="F10" s="248"/>
      <c r="G10" s="227">
        <f t="shared" ref="G10:G25" si="0">E10*F10</f>
        <v>0</v>
      </c>
    </row>
    <row r="11" spans="1:7" ht="15">
      <c r="A11" s="224" t="s">
        <v>111</v>
      </c>
      <c r="B11" s="194">
        <v>30201</v>
      </c>
      <c r="C11" s="226" t="s">
        <v>295</v>
      </c>
      <c r="D11" s="194" t="s">
        <v>165</v>
      </c>
      <c r="E11" s="196">
        <v>12484</v>
      </c>
      <c r="F11" s="248"/>
      <c r="G11" s="227">
        <f t="shared" si="0"/>
        <v>0</v>
      </c>
    </row>
    <row r="12" spans="1:7" ht="15">
      <c r="A12" s="224" t="s">
        <v>112</v>
      </c>
      <c r="B12" s="194">
        <v>30202</v>
      </c>
      <c r="C12" s="226" t="s">
        <v>296</v>
      </c>
      <c r="D12" s="194" t="s">
        <v>165</v>
      </c>
      <c r="E12" s="196">
        <v>1740</v>
      </c>
      <c r="F12" s="248"/>
      <c r="G12" s="227">
        <f t="shared" si="0"/>
        <v>0</v>
      </c>
    </row>
    <row r="13" spans="1:7" ht="15">
      <c r="A13" s="224" t="s">
        <v>114</v>
      </c>
      <c r="B13" s="194">
        <v>30301</v>
      </c>
      <c r="C13" s="226" t="s">
        <v>297</v>
      </c>
      <c r="D13" s="194" t="s">
        <v>133</v>
      </c>
      <c r="E13" s="196">
        <v>25707</v>
      </c>
      <c r="F13" s="248"/>
      <c r="G13" s="227">
        <f t="shared" si="0"/>
        <v>0</v>
      </c>
    </row>
    <row r="14" spans="1:7" ht="30">
      <c r="A14" s="224" t="s">
        <v>115</v>
      </c>
      <c r="B14" s="194">
        <v>30302</v>
      </c>
      <c r="C14" s="226" t="s">
        <v>399</v>
      </c>
      <c r="D14" s="194" t="s">
        <v>133</v>
      </c>
      <c r="E14" s="196">
        <v>17192</v>
      </c>
      <c r="F14" s="248"/>
      <c r="G14" s="227">
        <f t="shared" si="0"/>
        <v>0</v>
      </c>
    </row>
    <row r="15" spans="1:7" ht="15">
      <c r="A15" s="224" t="s">
        <v>116</v>
      </c>
      <c r="B15" s="194">
        <v>30303</v>
      </c>
      <c r="C15" s="226" t="s">
        <v>298</v>
      </c>
      <c r="D15" s="194" t="s">
        <v>133</v>
      </c>
      <c r="E15" s="196">
        <v>16324</v>
      </c>
      <c r="F15" s="248"/>
      <c r="G15" s="227">
        <f t="shared" si="0"/>
        <v>0</v>
      </c>
    </row>
    <row r="16" spans="1:7" ht="30">
      <c r="A16" s="224" t="s">
        <v>117</v>
      </c>
      <c r="B16" s="228">
        <v>30304</v>
      </c>
      <c r="C16" s="229" t="s">
        <v>166</v>
      </c>
      <c r="D16" s="194" t="s">
        <v>133</v>
      </c>
      <c r="E16" s="196">
        <v>7380</v>
      </c>
      <c r="F16" s="248"/>
      <c r="G16" s="227">
        <f t="shared" si="0"/>
        <v>0</v>
      </c>
    </row>
    <row r="17" spans="1:7" ht="15">
      <c r="A17" s="224" t="s">
        <v>118</v>
      </c>
      <c r="B17" s="194">
        <v>30401</v>
      </c>
      <c r="C17" s="226" t="s">
        <v>299</v>
      </c>
      <c r="D17" s="194" t="s">
        <v>268</v>
      </c>
      <c r="E17" s="196">
        <v>89400</v>
      </c>
      <c r="F17" s="248"/>
      <c r="G17" s="227">
        <f t="shared" si="0"/>
        <v>0</v>
      </c>
    </row>
    <row r="18" spans="1:7" ht="30">
      <c r="A18" s="224" t="s">
        <v>119</v>
      </c>
      <c r="B18" s="194">
        <v>30402</v>
      </c>
      <c r="C18" s="230" t="s">
        <v>300</v>
      </c>
      <c r="D18" s="194" t="s">
        <v>268</v>
      </c>
      <c r="E18" s="196">
        <v>41200</v>
      </c>
      <c r="F18" s="248"/>
      <c r="G18" s="227">
        <f t="shared" si="0"/>
        <v>0</v>
      </c>
    </row>
    <row r="19" spans="1:7" ht="45">
      <c r="A19" s="224" t="s">
        <v>120</v>
      </c>
      <c r="B19" s="194">
        <v>30501</v>
      </c>
      <c r="C19" s="226" t="s">
        <v>301</v>
      </c>
      <c r="D19" s="194" t="s">
        <v>91</v>
      </c>
      <c r="E19" s="196">
        <v>133807</v>
      </c>
      <c r="F19" s="249"/>
      <c r="G19" s="227">
        <f t="shared" si="0"/>
        <v>0</v>
      </c>
    </row>
    <row r="20" spans="1:7" ht="30">
      <c r="A20" s="224" t="s">
        <v>121</v>
      </c>
      <c r="B20" s="194">
        <v>30503</v>
      </c>
      <c r="C20" s="226" t="s">
        <v>302</v>
      </c>
      <c r="D20" s="194" t="s">
        <v>91</v>
      </c>
      <c r="E20" s="196">
        <v>17244</v>
      </c>
      <c r="F20" s="249"/>
      <c r="G20" s="227">
        <f t="shared" si="0"/>
        <v>0</v>
      </c>
    </row>
    <row r="21" spans="1:7" ht="30">
      <c r="A21" s="224" t="s">
        <v>122</v>
      </c>
      <c r="B21" s="194">
        <v>30504</v>
      </c>
      <c r="C21" s="226" t="s">
        <v>285</v>
      </c>
      <c r="D21" s="226" t="s">
        <v>91</v>
      </c>
      <c r="E21" s="196">
        <v>58780</v>
      </c>
      <c r="F21" s="249"/>
      <c r="G21" s="227">
        <f t="shared" si="0"/>
        <v>0</v>
      </c>
    </row>
    <row r="22" spans="1:7" ht="30">
      <c r="A22" s="224" t="s">
        <v>123</v>
      </c>
      <c r="B22" s="194">
        <v>30505</v>
      </c>
      <c r="C22" s="226" t="s">
        <v>303</v>
      </c>
      <c r="D22" s="194" t="s">
        <v>91</v>
      </c>
      <c r="E22" s="196">
        <v>3996</v>
      </c>
      <c r="F22" s="249"/>
      <c r="G22" s="227">
        <f t="shared" si="0"/>
        <v>0</v>
      </c>
    </row>
    <row r="23" spans="1:7" ht="30">
      <c r="A23" s="224" t="s">
        <v>389</v>
      </c>
      <c r="B23" s="194">
        <v>30506</v>
      </c>
      <c r="C23" s="226" t="s">
        <v>304</v>
      </c>
      <c r="D23" s="194" t="s">
        <v>91</v>
      </c>
      <c r="E23" s="196">
        <v>66395</v>
      </c>
      <c r="F23" s="249"/>
      <c r="G23" s="227">
        <f t="shared" si="0"/>
        <v>0</v>
      </c>
    </row>
    <row r="24" spans="1:7" ht="30">
      <c r="A24" s="224" t="s">
        <v>398</v>
      </c>
      <c r="B24" s="194">
        <v>90201</v>
      </c>
      <c r="C24" s="226" t="s">
        <v>209</v>
      </c>
      <c r="D24" s="194" t="s">
        <v>91</v>
      </c>
      <c r="E24" s="196">
        <v>76410</v>
      </c>
      <c r="F24" s="249"/>
      <c r="G24" s="227">
        <f t="shared" si="0"/>
        <v>0</v>
      </c>
    </row>
    <row r="25" spans="1:7" ht="30.75" thickBot="1">
      <c r="A25" s="224" t="s">
        <v>390</v>
      </c>
      <c r="B25" s="198">
        <v>90202</v>
      </c>
      <c r="C25" s="199" t="s">
        <v>305</v>
      </c>
      <c r="D25" s="198" t="s">
        <v>91</v>
      </c>
      <c r="E25" s="200">
        <v>133807</v>
      </c>
      <c r="F25" s="250"/>
      <c r="G25" s="231">
        <f t="shared" si="0"/>
        <v>0</v>
      </c>
    </row>
    <row r="26" spans="1:7" ht="15.75" thickBot="1">
      <c r="A26" s="232"/>
      <c r="B26" s="233"/>
      <c r="C26" s="233"/>
      <c r="D26" s="234"/>
      <c r="E26" s="235"/>
      <c r="F26" s="236"/>
      <c r="G26" s="237"/>
    </row>
    <row r="27" spans="1:7" s="214" customFormat="1" ht="15.75" thickBot="1">
      <c r="A27" s="206"/>
      <c r="B27" s="238"/>
      <c r="C27" s="238" t="s">
        <v>227</v>
      </c>
      <c r="D27" s="238"/>
      <c r="E27" s="238"/>
      <c r="F27" s="239"/>
      <c r="G27" s="240">
        <f>SUM(G9:G25)</f>
        <v>0</v>
      </c>
    </row>
    <row r="28" spans="1:7">
      <c r="A28" s="241"/>
      <c r="B28" s="242"/>
      <c r="C28" s="243"/>
      <c r="D28" s="242"/>
      <c r="E28" s="242"/>
      <c r="F28" s="244"/>
      <c r="G28" s="244"/>
    </row>
    <row r="29" spans="1:7">
      <c r="A29" s="241"/>
      <c r="B29" s="242"/>
      <c r="C29" s="245"/>
      <c r="D29" s="242"/>
      <c r="E29" s="242"/>
      <c r="F29" s="244"/>
      <c r="G29" s="244"/>
    </row>
    <row r="31" spans="1:7" s="119" customFormat="1"/>
    <row r="32" spans="1:7">
      <c r="A32" s="246"/>
      <c r="B32" s="246"/>
      <c r="C32" s="246"/>
      <c r="D32" s="246"/>
      <c r="E32" s="246"/>
      <c r="F32" s="246"/>
      <c r="G32" s="246"/>
    </row>
    <row r="42" ht="13.5" customHeight="1"/>
    <row r="43" ht="13.5" customHeight="1"/>
    <row r="44" ht="13.5" customHeight="1"/>
    <row r="45" ht="14.25" customHeight="1"/>
  </sheetData>
  <sheetProtection password="8726" sheet="1" objects="1" scenarios="1" sort="0" autoFilter="0" pivotTables="0"/>
  <mergeCells count="7">
    <mergeCell ref="F6:F7"/>
    <mergeCell ref="G6:G7"/>
    <mergeCell ref="A6:A7"/>
    <mergeCell ref="B6:B7"/>
    <mergeCell ref="C6:C7"/>
    <mergeCell ref="D6:D7"/>
    <mergeCell ref="E6:E7"/>
  </mergeCells>
  <phoneticPr fontId="10" type="noConversion"/>
  <printOptions horizontalCentered="1"/>
  <pageMargins left="0.70866141732283461" right="0.70866141732283461" top="0.74803149606299213" bottom="0.74803149606299213" header="0.31496062992125984" footer="0.31496062992125984"/>
  <pageSetup paperSize="9" fitToHeight="0" orientation="portrait" r:id="rId1"/>
  <headerFooter alignWithMargins="0">
    <oddHeader>&amp;RR14 Balti - Sarateni Road km 26,6-km 38,3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2:G41"/>
  <sheetViews>
    <sheetView topLeftCell="A12" zoomScaleNormal="100" workbookViewId="0">
      <selection activeCell="G25" sqref="G25"/>
    </sheetView>
  </sheetViews>
  <sheetFormatPr defaultRowHeight="12.75"/>
  <cols>
    <col min="1" max="1" width="5" style="254" bestFit="1" customWidth="1"/>
    <col min="2" max="2" width="8.7109375" style="184" customWidth="1"/>
    <col min="3" max="3" width="40.7109375" style="184" customWidth="1"/>
    <col min="4" max="4" width="7.85546875" style="184" bestFit="1" customWidth="1"/>
    <col min="5" max="5" width="8.5703125" style="184" bestFit="1" customWidth="1"/>
    <col min="6" max="6" width="13.7109375" style="184" customWidth="1"/>
    <col min="7" max="7" width="16.85546875" style="184" customWidth="1"/>
    <col min="8" max="16384" width="9.140625" style="184"/>
  </cols>
  <sheetData>
    <row r="2" spans="1:7" s="252" customFormat="1" ht="12.75" customHeight="1">
      <c r="A2" s="251"/>
      <c r="C2" s="253" t="s">
        <v>400</v>
      </c>
    </row>
    <row r="3" spans="1:7" ht="12.75" customHeight="1"/>
    <row r="4" spans="1:7" ht="13.5" thickBot="1"/>
    <row r="5" spans="1:7" ht="12.75" customHeight="1">
      <c r="A5" s="255" t="s">
        <v>99</v>
      </c>
      <c r="B5" s="218" t="s">
        <v>108</v>
      </c>
      <c r="C5" s="218" t="s">
        <v>143</v>
      </c>
      <c r="D5" s="218" t="s">
        <v>171</v>
      </c>
      <c r="E5" s="218" t="s">
        <v>145</v>
      </c>
      <c r="F5" s="218" t="s">
        <v>146</v>
      </c>
      <c r="G5" s="218" t="s">
        <v>147</v>
      </c>
    </row>
    <row r="6" spans="1:7" ht="15.75" customHeight="1" thickBot="1">
      <c r="A6" s="256"/>
      <c r="B6" s="219"/>
      <c r="C6" s="219"/>
      <c r="D6" s="219"/>
      <c r="E6" s="219"/>
      <c r="F6" s="219"/>
      <c r="G6" s="219"/>
    </row>
    <row r="7" spans="1:7" ht="13.5" thickBot="1">
      <c r="A7" s="257">
        <v>0</v>
      </c>
      <c r="B7" s="258">
        <v>1</v>
      </c>
      <c r="C7" s="258">
        <v>2</v>
      </c>
      <c r="D7" s="258">
        <v>2</v>
      </c>
      <c r="E7" s="258">
        <v>4</v>
      </c>
      <c r="F7" s="258">
        <v>5</v>
      </c>
      <c r="G7" s="258">
        <v>6</v>
      </c>
    </row>
    <row r="8" spans="1:7" ht="15">
      <c r="A8" s="259" t="s">
        <v>522</v>
      </c>
      <c r="B8" s="260">
        <v>50101</v>
      </c>
      <c r="C8" s="261" t="s">
        <v>228</v>
      </c>
      <c r="D8" s="262" t="s">
        <v>168</v>
      </c>
      <c r="E8" s="263">
        <v>8</v>
      </c>
      <c r="F8" s="296"/>
      <c r="G8" s="264">
        <f>E8*F8</f>
        <v>0</v>
      </c>
    </row>
    <row r="9" spans="1:7" ht="15">
      <c r="A9" s="265" t="s">
        <v>523</v>
      </c>
      <c r="B9" s="194">
        <v>50102</v>
      </c>
      <c r="C9" s="226" t="s">
        <v>309</v>
      </c>
      <c r="D9" s="194" t="s">
        <v>95</v>
      </c>
      <c r="E9" s="228">
        <v>35</v>
      </c>
      <c r="F9" s="297"/>
      <c r="G9" s="266">
        <f t="shared" ref="G9:G23" si="0">E9*F9</f>
        <v>0</v>
      </c>
    </row>
    <row r="10" spans="1:7" ht="30">
      <c r="A10" s="265" t="s">
        <v>524</v>
      </c>
      <c r="B10" s="267" t="s">
        <v>306</v>
      </c>
      <c r="C10" s="268" t="s">
        <v>310</v>
      </c>
      <c r="D10" s="267" t="s">
        <v>168</v>
      </c>
      <c r="E10" s="228">
        <v>4</v>
      </c>
      <c r="F10" s="298"/>
      <c r="G10" s="269">
        <f t="shared" si="0"/>
        <v>0</v>
      </c>
    </row>
    <row r="11" spans="1:7" ht="30">
      <c r="A11" s="265" t="s">
        <v>525</v>
      </c>
      <c r="B11" s="194" t="s">
        <v>307</v>
      </c>
      <c r="C11" s="226" t="s">
        <v>311</v>
      </c>
      <c r="D11" s="194" t="s">
        <v>95</v>
      </c>
      <c r="E11" s="228">
        <v>190</v>
      </c>
      <c r="F11" s="297"/>
      <c r="G11" s="266">
        <f t="shared" si="0"/>
        <v>0</v>
      </c>
    </row>
    <row r="12" spans="1:7" ht="30">
      <c r="A12" s="265" t="s">
        <v>526</v>
      </c>
      <c r="B12" s="267" t="s">
        <v>308</v>
      </c>
      <c r="C12" s="270" t="s">
        <v>312</v>
      </c>
      <c r="D12" s="271" t="s">
        <v>313</v>
      </c>
      <c r="E12" s="228">
        <v>10</v>
      </c>
      <c r="F12" s="298"/>
      <c r="G12" s="269">
        <f t="shared" si="0"/>
        <v>0</v>
      </c>
    </row>
    <row r="13" spans="1:7" ht="30">
      <c r="A13" s="265" t="s">
        <v>527</v>
      </c>
      <c r="B13" s="267">
        <v>50111</v>
      </c>
      <c r="C13" s="270" t="s">
        <v>229</v>
      </c>
      <c r="D13" s="194" t="s">
        <v>168</v>
      </c>
      <c r="E13" s="228">
        <v>2</v>
      </c>
      <c r="F13" s="297"/>
      <c r="G13" s="266">
        <f t="shared" si="0"/>
        <v>0</v>
      </c>
    </row>
    <row r="14" spans="1:7" ht="15">
      <c r="A14" s="265" t="s">
        <v>528</v>
      </c>
      <c r="B14" s="267">
        <v>50202</v>
      </c>
      <c r="C14" s="270" t="s">
        <v>169</v>
      </c>
      <c r="D14" s="267" t="s">
        <v>95</v>
      </c>
      <c r="E14" s="272">
        <v>27</v>
      </c>
      <c r="F14" s="298"/>
      <c r="G14" s="269">
        <f t="shared" si="0"/>
        <v>0</v>
      </c>
    </row>
    <row r="15" spans="1:7" ht="15">
      <c r="A15" s="265" t="s">
        <v>529</v>
      </c>
      <c r="B15" s="267">
        <v>50205</v>
      </c>
      <c r="C15" s="270" t="s">
        <v>230</v>
      </c>
      <c r="D15" s="267" t="s">
        <v>95</v>
      </c>
      <c r="E15" s="272">
        <v>73</v>
      </c>
      <c r="F15" s="298"/>
      <c r="G15" s="269">
        <f t="shared" si="0"/>
        <v>0</v>
      </c>
    </row>
    <row r="16" spans="1:7" ht="15">
      <c r="A16" s="265" t="s">
        <v>530</v>
      </c>
      <c r="B16" s="267">
        <v>50206</v>
      </c>
      <c r="C16" s="270" t="s">
        <v>314</v>
      </c>
      <c r="D16" s="267" t="s">
        <v>168</v>
      </c>
      <c r="E16" s="272">
        <v>13</v>
      </c>
      <c r="F16" s="298"/>
      <c r="G16" s="269">
        <f t="shared" si="0"/>
        <v>0</v>
      </c>
    </row>
    <row r="17" spans="1:7" ht="51">
      <c r="A17" s="265" t="s">
        <v>531</v>
      </c>
      <c r="B17" s="267">
        <v>50301</v>
      </c>
      <c r="C17" s="273" t="s">
        <v>315</v>
      </c>
      <c r="D17" s="194" t="s">
        <v>95</v>
      </c>
      <c r="E17" s="228">
        <v>3196</v>
      </c>
      <c r="F17" s="297"/>
      <c r="G17" s="266">
        <f t="shared" si="0"/>
        <v>0</v>
      </c>
    </row>
    <row r="18" spans="1:7" ht="45">
      <c r="A18" s="265" t="s">
        <v>532</v>
      </c>
      <c r="B18" s="267">
        <v>50302</v>
      </c>
      <c r="C18" s="270" t="s">
        <v>316</v>
      </c>
      <c r="D18" s="194" t="s">
        <v>95</v>
      </c>
      <c r="E18" s="228">
        <v>971</v>
      </c>
      <c r="F18" s="297"/>
      <c r="G18" s="266">
        <f t="shared" si="0"/>
        <v>0</v>
      </c>
    </row>
    <row r="19" spans="1:7" ht="48" customHeight="1">
      <c r="A19" s="265" t="s">
        <v>533</v>
      </c>
      <c r="B19" s="267">
        <v>50303</v>
      </c>
      <c r="C19" s="270" t="s">
        <v>317</v>
      </c>
      <c r="D19" s="194" t="s">
        <v>95</v>
      </c>
      <c r="E19" s="228">
        <v>457</v>
      </c>
      <c r="F19" s="297"/>
      <c r="G19" s="266">
        <f t="shared" si="0"/>
        <v>0</v>
      </c>
    </row>
    <row r="20" spans="1:7" ht="45">
      <c r="A20" s="265" t="s">
        <v>534</v>
      </c>
      <c r="B20" s="267">
        <v>50308</v>
      </c>
      <c r="C20" s="270" t="s">
        <v>318</v>
      </c>
      <c r="D20" s="194" t="s">
        <v>95</v>
      </c>
      <c r="E20" s="228">
        <v>3923</v>
      </c>
      <c r="F20" s="297"/>
      <c r="G20" s="266">
        <f t="shared" si="0"/>
        <v>0</v>
      </c>
    </row>
    <row r="21" spans="1:7" ht="30">
      <c r="A21" s="265" t="s">
        <v>535</v>
      </c>
      <c r="B21" s="267">
        <v>20402</v>
      </c>
      <c r="C21" s="270" t="s">
        <v>380</v>
      </c>
      <c r="D21" s="194" t="s">
        <v>91</v>
      </c>
      <c r="E21" s="228">
        <v>3892</v>
      </c>
      <c r="F21" s="299"/>
      <c r="G21" s="274">
        <f t="shared" si="0"/>
        <v>0</v>
      </c>
    </row>
    <row r="22" spans="1:7" ht="30">
      <c r="A22" s="265" t="s">
        <v>536</v>
      </c>
      <c r="B22" s="267">
        <v>30601</v>
      </c>
      <c r="C22" s="230" t="s">
        <v>381</v>
      </c>
      <c r="D22" s="194" t="s">
        <v>91</v>
      </c>
      <c r="E22" s="228">
        <v>358</v>
      </c>
      <c r="F22" s="299"/>
      <c r="G22" s="274">
        <f t="shared" si="0"/>
        <v>0</v>
      </c>
    </row>
    <row r="23" spans="1:7" ht="15" customHeight="1" thickBot="1">
      <c r="A23" s="275" t="s">
        <v>537</v>
      </c>
      <c r="B23" s="198">
        <v>50801</v>
      </c>
      <c r="C23" s="276" t="s">
        <v>167</v>
      </c>
      <c r="D23" s="198" t="s">
        <v>95</v>
      </c>
      <c r="E23" s="277">
        <v>1308</v>
      </c>
      <c r="F23" s="300"/>
      <c r="G23" s="278">
        <f t="shared" si="0"/>
        <v>0</v>
      </c>
    </row>
    <row r="24" spans="1:7" ht="13.5" thickBot="1">
      <c r="A24" s="279"/>
      <c r="B24" s="280"/>
      <c r="C24" s="281"/>
      <c r="D24" s="281"/>
      <c r="E24" s="282"/>
      <c r="F24" s="283"/>
      <c r="G24" s="284"/>
    </row>
    <row r="25" spans="1:7" s="252" customFormat="1" ht="15.75" thickBot="1">
      <c r="A25" s="285"/>
      <c r="B25" s="286"/>
      <c r="C25" s="287" t="s">
        <v>286</v>
      </c>
      <c r="D25" s="286"/>
      <c r="E25" s="286"/>
      <c r="F25" s="288"/>
      <c r="G25" s="289">
        <f>SUM(G8:G23)</f>
        <v>0</v>
      </c>
    </row>
    <row r="26" spans="1:7" ht="15">
      <c r="B26" s="290"/>
      <c r="C26" s="291"/>
      <c r="D26" s="290"/>
    </row>
    <row r="27" spans="1:7" ht="15">
      <c r="B27" s="292"/>
      <c r="C27" s="291"/>
      <c r="D27" s="290"/>
    </row>
    <row r="28" spans="1:7" ht="15">
      <c r="B28" s="290"/>
      <c r="C28" s="291"/>
      <c r="D28" s="292"/>
    </row>
    <row r="29" spans="1:7" ht="15">
      <c r="B29" s="290"/>
      <c r="C29" s="293"/>
      <c r="D29" s="290"/>
    </row>
    <row r="30" spans="1:7" ht="15">
      <c r="B30" s="292"/>
      <c r="C30" s="293"/>
      <c r="D30" s="290"/>
    </row>
    <row r="31" spans="1:7" ht="15">
      <c r="B31" s="292"/>
      <c r="C31" s="293"/>
      <c r="D31" s="292"/>
    </row>
    <row r="32" spans="1:7">
      <c r="B32" s="292"/>
      <c r="C32" s="292"/>
      <c r="D32" s="292"/>
    </row>
    <row r="33" spans="1:4">
      <c r="B33" s="292"/>
      <c r="C33" s="292"/>
      <c r="D33" s="292"/>
    </row>
    <row r="34" spans="1:4">
      <c r="B34" s="292"/>
      <c r="C34" s="292"/>
      <c r="D34" s="292"/>
    </row>
    <row r="35" spans="1:4">
      <c r="B35" s="292"/>
      <c r="C35" s="292"/>
      <c r="D35" s="292"/>
    </row>
    <row r="36" spans="1:4" ht="67.5" customHeight="1">
      <c r="B36" s="292"/>
      <c r="C36" s="292"/>
      <c r="D36" s="292"/>
    </row>
    <row r="37" spans="1:4" ht="30" customHeight="1"/>
    <row r="38" spans="1:4" ht="30" customHeight="1"/>
    <row r="40" spans="1:4" s="119" customFormat="1" ht="13.5" customHeight="1">
      <c r="A40" s="294"/>
    </row>
    <row r="41" spans="1:4" s="216" customFormat="1">
      <c r="A41" s="295"/>
    </row>
  </sheetData>
  <sheetProtection password="8726" sheet="1" objects="1" scenarios="1" sort="0" autoFilter="0" pivotTables="0"/>
  <mergeCells count="8">
    <mergeCell ref="E5:E6"/>
    <mergeCell ref="F5:F6"/>
    <mergeCell ref="G5:G6"/>
    <mergeCell ref="C26:C28"/>
    <mergeCell ref="A5:A6"/>
    <mergeCell ref="B5:B6"/>
    <mergeCell ref="C5:C6"/>
    <mergeCell ref="D5:D6"/>
  </mergeCells>
  <phoneticPr fontId="10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7" fitToHeight="0" orientation="portrait" r:id="rId1"/>
  <headerFooter alignWithMargins="0">
    <oddHeader>&amp;RR14 Balti - Sarateni Road km 26,6-km 38,3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131"/>
  <sheetViews>
    <sheetView zoomScaleNormal="100" workbookViewId="0">
      <selection activeCell="C21" sqref="C21"/>
    </sheetView>
  </sheetViews>
  <sheetFormatPr defaultRowHeight="12.75"/>
  <cols>
    <col min="1" max="1" width="7.140625" style="3" bestFit="1" customWidth="1"/>
    <col min="2" max="2" width="7.28515625" style="3" bestFit="1" customWidth="1"/>
    <col min="3" max="3" width="40.7109375" style="3" customWidth="1"/>
    <col min="4" max="4" width="8.5703125" style="3" bestFit="1" customWidth="1"/>
    <col min="5" max="5" width="9" style="3" bestFit="1" customWidth="1"/>
    <col min="6" max="6" width="13.85546875" style="3" customWidth="1"/>
    <col min="7" max="7" width="16.85546875" style="3" customWidth="1"/>
    <col min="8" max="16384" width="9.140625" style="3"/>
  </cols>
  <sheetData>
    <row r="1" spans="1:7" s="6" customFormat="1" ht="15">
      <c r="C1" s="7" t="s">
        <v>319</v>
      </c>
    </row>
    <row r="2" spans="1:7" s="6" customFormat="1" ht="15" thickBot="1"/>
    <row r="3" spans="1:7" s="6" customFormat="1" ht="15.75" thickBot="1">
      <c r="C3" s="301" t="s">
        <v>239</v>
      </c>
      <c r="D3" s="302" t="s">
        <v>147</v>
      </c>
    </row>
    <row r="4" spans="1:7" s="6" customFormat="1" ht="15.75" thickBot="1">
      <c r="C4" s="303"/>
      <c r="D4" s="304"/>
    </row>
    <row r="5" spans="1:7" s="6" customFormat="1" ht="15.75" thickBot="1">
      <c r="C5" s="303" t="s">
        <v>484</v>
      </c>
      <c r="D5" s="304">
        <f>G42</f>
        <v>0</v>
      </c>
    </row>
    <row r="6" spans="1:7" s="6" customFormat="1" ht="15.75" thickBot="1">
      <c r="C6" s="303"/>
      <c r="D6" s="304"/>
    </row>
    <row r="7" spans="1:7" s="6" customFormat="1" ht="15.75" thickBot="1">
      <c r="C7" s="303" t="s">
        <v>485</v>
      </c>
      <c r="D7" s="304">
        <f>G72</f>
        <v>0</v>
      </c>
    </row>
    <row r="8" spans="1:7" s="6" customFormat="1" ht="15.75" thickBot="1">
      <c r="C8" s="303"/>
      <c r="D8" s="304"/>
    </row>
    <row r="9" spans="1:7" s="6" customFormat="1" ht="15.75" thickBot="1">
      <c r="C9" s="303" t="s">
        <v>466</v>
      </c>
      <c r="D9" s="304">
        <f>G102</f>
        <v>0</v>
      </c>
    </row>
    <row r="10" spans="1:7" s="6" customFormat="1" ht="15.75" thickBot="1">
      <c r="C10" s="303"/>
      <c r="D10" s="304"/>
    </row>
    <row r="11" spans="1:7" s="6" customFormat="1" ht="15.75" thickBot="1">
      <c r="C11" s="303" t="s">
        <v>422</v>
      </c>
      <c r="D11" s="304">
        <f>G126</f>
        <v>0</v>
      </c>
    </row>
    <row r="12" spans="1:7" s="6" customFormat="1" ht="15.75" customHeight="1" thickBot="1">
      <c r="C12" s="303"/>
      <c r="D12" s="304"/>
    </row>
    <row r="13" spans="1:7" s="6" customFormat="1" ht="15.75" thickBot="1">
      <c r="C13" s="305" t="s">
        <v>375</v>
      </c>
      <c r="D13" s="306">
        <f>SUM(D5:D12)</f>
        <v>0</v>
      </c>
    </row>
    <row r="15" spans="1:7" ht="15" customHeight="1">
      <c r="A15" s="307" t="s">
        <v>483</v>
      </c>
      <c r="B15" s="307"/>
      <c r="C15" s="307"/>
      <c r="D15" s="307"/>
      <c r="E15" s="307"/>
      <c r="F15" s="307"/>
      <c r="G15" s="307"/>
    </row>
    <row r="16" spans="1:7" ht="13.5" thickBot="1">
      <c r="A16" s="308"/>
      <c r="B16" s="309"/>
      <c r="C16" s="309"/>
      <c r="D16" s="309"/>
      <c r="E16" s="309"/>
      <c r="F16" s="309"/>
      <c r="G16" s="309"/>
    </row>
    <row r="17" spans="1:7">
      <c r="A17" s="310" t="s">
        <v>141</v>
      </c>
      <c r="B17" s="218" t="s">
        <v>108</v>
      </c>
      <c r="C17" s="311" t="s">
        <v>143</v>
      </c>
      <c r="D17" s="311" t="s">
        <v>144</v>
      </c>
      <c r="E17" s="311" t="s">
        <v>145</v>
      </c>
      <c r="F17" s="311" t="s">
        <v>146</v>
      </c>
      <c r="G17" s="311" t="s">
        <v>147</v>
      </c>
    </row>
    <row r="18" spans="1:7" ht="13.5" thickBot="1">
      <c r="A18" s="312" t="s">
        <v>148</v>
      </c>
      <c r="B18" s="219"/>
      <c r="C18" s="313"/>
      <c r="D18" s="313"/>
      <c r="E18" s="313"/>
      <c r="F18" s="313"/>
      <c r="G18" s="313"/>
    </row>
    <row r="19" spans="1:7" ht="13.5" thickBot="1">
      <c r="A19" s="314">
        <v>0</v>
      </c>
      <c r="B19" s="315">
        <v>1</v>
      </c>
      <c r="C19" s="315">
        <v>2</v>
      </c>
      <c r="D19" s="315">
        <v>3</v>
      </c>
      <c r="E19" s="315">
        <v>4</v>
      </c>
      <c r="F19" s="315">
        <v>5</v>
      </c>
      <c r="G19" s="315">
        <v>6</v>
      </c>
    </row>
    <row r="20" spans="1:7" ht="38.25">
      <c r="A20" s="316" t="s">
        <v>401</v>
      </c>
      <c r="B20" s="317">
        <v>40101</v>
      </c>
      <c r="C20" s="318" t="s">
        <v>231</v>
      </c>
      <c r="D20" s="317" t="s">
        <v>133</v>
      </c>
      <c r="E20" s="319">
        <v>191.61</v>
      </c>
      <c r="F20" s="386"/>
      <c r="G20" s="320">
        <f>E20*F20</f>
        <v>0</v>
      </c>
    </row>
    <row r="21" spans="1:7" ht="30">
      <c r="A21" s="321" t="s">
        <v>402</v>
      </c>
      <c r="B21" s="194">
        <v>40109</v>
      </c>
      <c r="C21" s="230" t="s">
        <v>382</v>
      </c>
      <c r="D21" s="267" t="s">
        <v>133</v>
      </c>
      <c r="E21" s="194">
        <v>20</v>
      </c>
      <c r="F21" s="387"/>
      <c r="G21" s="322">
        <f t="shared" ref="G21:G24" si="0">E21*F21</f>
        <v>0</v>
      </c>
    </row>
    <row r="22" spans="1:7" ht="30">
      <c r="A22" s="321" t="s">
        <v>403</v>
      </c>
      <c r="B22" s="194">
        <v>40110</v>
      </c>
      <c r="C22" s="230" t="s">
        <v>383</v>
      </c>
      <c r="D22" s="267" t="s">
        <v>168</v>
      </c>
      <c r="E22" s="194">
        <v>30</v>
      </c>
      <c r="F22" s="387"/>
      <c r="G22" s="322">
        <f t="shared" si="0"/>
        <v>0</v>
      </c>
    </row>
    <row r="23" spans="1:7" ht="15">
      <c r="A23" s="321" t="s">
        <v>404</v>
      </c>
      <c r="B23" s="194">
        <v>40204</v>
      </c>
      <c r="C23" s="230" t="s">
        <v>384</v>
      </c>
      <c r="D23" s="267" t="s">
        <v>95</v>
      </c>
      <c r="E23" s="194">
        <v>96.6</v>
      </c>
      <c r="F23" s="387"/>
      <c r="G23" s="322">
        <f t="shared" si="0"/>
        <v>0</v>
      </c>
    </row>
    <row r="24" spans="1:7" ht="30">
      <c r="A24" s="321" t="s">
        <v>405</v>
      </c>
      <c r="B24" s="194">
        <v>40205</v>
      </c>
      <c r="C24" s="230" t="s">
        <v>385</v>
      </c>
      <c r="D24" s="267" t="s">
        <v>386</v>
      </c>
      <c r="E24" s="194">
        <v>456</v>
      </c>
      <c r="F24" s="387"/>
      <c r="G24" s="322">
        <f t="shared" si="0"/>
        <v>0</v>
      </c>
    </row>
    <row r="25" spans="1:7" ht="38.25">
      <c r="A25" s="321" t="s">
        <v>406</v>
      </c>
      <c r="B25" s="323">
        <v>40502</v>
      </c>
      <c r="C25" s="324" t="s">
        <v>356</v>
      </c>
      <c r="D25" s="228" t="s">
        <v>91</v>
      </c>
      <c r="E25" s="323">
        <v>79.3</v>
      </c>
      <c r="F25" s="388"/>
      <c r="G25" s="322">
        <f>E25*F25</f>
        <v>0</v>
      </c>
    </row>
    <row r="26" spans="1:7" ht="25.5">
      <c r="A26" s="321" t="s">
        <v>407</v>
      </c>
      <c r="B26" s="228">
        <v>40702</v>
      </c>
      <c r="C26" s="325" t="s">
        <v>357</v>
      </c>
      <c r="D26" s="272" t="s">
        <v>95</v>
      </c>
      <c r="E26" s="228">
        <v>307.64</v>
      </c>
      <c r="F26" s="388"/>
      <c r="G26" s="322">
        <f t="shared" ref="G26:G40" si="1">E26*F26</f>
        <v>0</v>
      </c>
    </row>
    <row r="27" spans="1:7" ht="15">
      <c r="A27" s="321" t="s">
        <v>408</v>
      </c>
      <c r="B27" s="228">
        <v>40801</v>
      </c>
      <c r="C27" s="268" t="s">
        <v>358</v>
      </c>
      <c r="D27" s="272" t="s">
        <v>91</v>
      </c>
      <c r="E27" s="228">
        <v>48.3</v>
      </c>
      <c r="F27" s="388"/>
      <c r="G27" s="322">
        <f t="shared" si="1"/>
        <v>0</v>
      </c>
    </row>
    <row r="28" spans="1:7" ht="15">
      <c r="A28" s="321" t="s">
        <v>409</v>
      </c>
      <c r="B28" s="323">
        <v>41802</v>
      </c>
      <c r="C28" s="326" t="s">
        <v>232</v>
      </c>
      <c r="D28" s="272" t="s">
        <v>91</v>
      </c>
      <c r="E28" s="228">
        <v>599.29999999999995</v>
      </c>
      <c r="F28" s="388"/>
      <c r="G28" s="322">
        <f t="shared" si="1"/>
        <v>0</v>
      </c>
    </row>
    <row r="29" spans="1:7" ht="30">
      <c r="A29" s="321" t="s">
        <v>410</v>
      </c>
      <c r="B29" s="228">
        <v>40901</v>
      </c>
      <c r="C29" s="268" t="s">
        <v>360</v>
      </c>
      <c r="D29" s="272" t="s">
        <v>95</v>
      </c>
      <c r="E29" s="228">
        <v>93</v>
      </c>
      <c r="F29" s="388"/>
      <c r="G29" s="322">
        <f t="shared" si="1"/>
        <v>0</v>
      </c>
    </row>
    <row r="30" spans="1:7" ht="30">
      <c r="A30" s="321" t="s">
        <v>411</v>
      </c>
      <c r="B30" s="228">
        <v>40902</v>
      </c>
      <c r="C30" s="268" t="s">
        <v>361</v>
      </c>
      <c r="D30" s="272" t="s">
        <v>95</v>
      </c>
      <c r="E30" s="228">
        <v>49.6</v>
      </c>
      <c r="F30" s="388"/>
      <c r="G30" s="322">
        <f t="shared" si="1"/>
        <v>0</v>
      </c>
    </row>
    <row r="31" spans="1:7" ht="30">
      <c r="A31" s="321" t="s">
        <v>412</v>
      </c>
      <c r="B31" s="228">
        <v>40903</v>
      </c>
      <c r="C31" s="268" t="s">
        <v>362</v>
      </c>
      <c r="D31" s="272" t="s">
        <v>95</v>
      </c>
      <c r="E31" s="228">
        <v>132.24</v>
      </c>
      <c r="F31" s="388"/>
      <c r="G31" s="322">
        <f t="shared" si="1"/>
        <v>0</v>
      </c>
    </row>
    <row r="32" spans="1:7" ht="30">
      <c r="A32" s="321" t="s">
        <v>413</v>
      </c>
      <c r="B32" s="228">
        <v>40904</v>
      </c>
      <c r="C32" s="268" t="s">
        <v>363</v>
      </c>
      <c r="D32" s="272" t="s">
        <v>95</v>
      </c>
      <c r="E32" s="228">
        <v>274.83999999999997</v>
      </c>
      <c r="F32" s="388"/>
      <c r="G32" s="322">
        <f t="shared" si="1"/>
        <v>0</v>
      </c>
    </row>
    <row r="33" spans="1:7" ht="60">
      <c r="A33" s="321" t="s">
        <v>414</v>
      </c>
      <c r="B33" s="228">
        <v>41203</v>
      </c>
      <c r="C33" s="268" t="s">
        <v>364</v>
      </c>
      <c r="D33" s="272" t="s">
        <v>91</v>
      </c>
      <c r="E33" s="228">
        <v>246.6</v>
      </c>
      <c r="F33" s="388"/>
      <c r="G33" s="322">
        <f t="shared" si="1"/>
        <v>0</v>
      </c>
    </row>
    <row r="34" spans="1:7" ht="45">
      <c r="A34" s="321" t="s">
        <v>415</v>
      </c>
      <c r="B34" s="228">
        <v>41301</v>
      </c>
      <c r="C34" s="268" t="s">
        <v>365</v>
      </c>
      <c r="D34" s="272" t="s">
        <v>91</v>
      </c>
      <c r="E34" s="228">
        <v>423.51</v>
      </c>
      <c r="F34" s="388"/>
      <c r="G34" s="322">
        <f t="shared" si="1"/>
        <v>0</v>
      </c>
    </row>
    <row r="35" spans="1:7" ht="30" customHeight="1">
      <c r="A35" s="321" t="s">
        <v>416</v>
      </c>
      <c r="B35" s="228">
        <v>41302</v>
      </c>
      <c r="C35" s="268" t="s">
        <v>365</v>
      </c>
      <c r="D35" s="323" t="s">
        <v>113</v>
      </c>
      <c r="E35" s="323">
        <v>81.760000000000005</v>
      </c>
      <c r="F35" s="388"/>
      <c r="G35" s="322">
        <f t="shared" si="1"/>
        <v>0</v>
      </c>
    </row>
    <row r="36" spans="1:7" ht="15" customHeight="1">
      <c r="A36" s="321" t="s">
        <v>417</v>
      </c>
      <c r="B36" s="228">
        <v>41501</v>
      </c>
      <c r="C36" s="268" t="s">
        <v>367</v>
      </c>
      <c r="D36" s="272" t="s">
        <v>171</v>
      </c>
      <c r="E36" s="323">
        <v>72</v>
      </c>
      <c r="F36" s="388"/>
      <c r="G36" s="322">
        <f t="shared" si="1"/>
        <v>0</v>
      </c>
    </row>
    <row r="37" spans="1:7" ht="25.5">
      <c r="A37" s="321" t="s">
        <v>418</v>
      </c>
      <c r="B37" s="228">
        <v>41801</v>
      </c>
      <c r="C37" s="327" t="s">
        <v>368</v>
      </c>
      <c r="D37" s="323" t="s">
        <v>133</v>
      </c>
      <c r="E37" s="323">
        <v>2.9</v>
      </c>
      <c r="F37" s="388"/>
      <c r="G37" s="322">
        <f t="shared" si="1"/>
        <v>0</v>
      </c>
    </row>
    <row r="38" spans="1:7" ht="15">
      <c r="A38" s="328" t="s">
        <v>419</v>
      </c>
      <c r="B38" s="272">
        <v>41802</v>
      </c>
      <c r="C38" s="268" t="s">
        <v>232</v>
      </c>
      <c r="D38" s="272" t="s">
        <v>95</v>
      </c>
      <c r="E38" s="272">
        <v>60</v>
      </c>
      <c r="F38" s="389"/>
      <c r="G38" s="329">
        <f t="shared" si="1"/>
        <v>0</v>
      </c>
    </row>
    <row r="39" spans="1:7" ht="30">
      <c r="A39" s="321" t="s">
        <v>420</v>
      </c>
      <c r="B39" s="228">
        <v>41803</v>
      </c>
      <c r="C39" s="268" t="s">
        <v>369</v>
      </c>
      <c r="D39" s="272" t="s">
        <v>133</v>
      </c>
      <c r="E39" s="228">
        <v>5.0999999999999996</v>
      </c>
      <c r="F39" s="387"/>
      <c r="G39" s="322">
        <f t="shared" si="1"/>
        <v>0</v>
      </c>
    </row>
    <row r="40" spans="1:7" ht="30.75" thickBot="1">
      <c r="A40" s="321" t="s">
        <v>421</v>
      </c>
      <c r="B40" s="277">
        <v>41804</v>
      </c>
      <c r="C40" s="330" t="s">
        <v>233</v>
      </c>
      <c r="D40" s="331" t="s">
        <v>91</v>
      </c>
      <c r="E40" s="277">
        <v>259</v>
      </c>
      <c r="F40" s="390"/>
      <c r="G40" s="332">
        <f t="shared" si="1"/>
        <v>0</v>
      </c>
    </row>
    <row r="41" spans="1:7" ht="13.5" thickBot="1">
      <c r="A41" s="333"/>
      <c r="B41" s="334"/>
      <c r="C41" s="334"/>
      <c r="D41" s="334"/>
      <c r="E41" s="334"/>
      <c r="F41" s="335"/>
      <c r="G41" s="336"/>
    </row>
    <row r="42" spans="1:7" ht="13.5" thickBot="1">
      <c r="A42" s="333"/>
      <c r="B42" s="337"/>
      <c r="C42" s="338" t="s">
        <v>370</v>
      </c>
      <c r="D42" s="338"/>
      <c r="E42" s="338"/>
      <c r="F42" s="335"/>
      <c r="G42" s="339">
        <f>SUM(G20:G40)</f>
        <v>0</v>
      </c>
    </row>
    <row r="43" spans="1:7" ht="15">
      <c r="A43" s="340"/>
      <c r="B43" s="341"/>
      <c r="C43" s="341"/>
      <c r="D43" s="341"/>
      <c r="E43" s="341"/>
      <c r="F43" s="341"/>
      <c r="G43" s="342"/>
    </row>
    <row r="44" spans="1:7" ht="15" customHeight="1">
      <c r="A44" s="307" t="s">
        <v>485</v>
      </c>
      <c r="B44" s="307"/>
      <c r="C44" s="307"/>
      <c r="D44" s="307"/>
      <c r="E44" s="307"/>
      <c r="F44" s="307"/>
      <c r="G44" s="307"/>
    </row>
    <row r="45" spans="1:7" ht="15.75" thickBot="1">
      <c r="A45" s="343"/>
    </row>
    <row r="46" spans="1:7" ht="14.25">
      <c r="A46" s="344" t="s">
        <v>141</v>
      </c>
      <c r="B46" s="218" t="s">
        <v>108</v>
      </c>
      <c r="C46" s="345" t="s">
        <v>143</v>
      </c>
      <c r="D46" s="345" t="s">
        <v>144</v>
      </c>
      <c r="E46" s="345" t="s">
        <v>145</v>
      </c>
      <c r="F46" s="345" t="s">
        <v>146</v>
      </c>
      <c r="G46" s="345" t="s">
        <v>147</v>
      </c>
    </row>
    <row r="47" spans="1:7" ht="15" thickBot="1">
      <c r="A47" s="346" t="s">
        <v>148</v>
      </c>
      <c r="B47" s="219"/>
      <c r="C47" s="347"/>
      <c r="D47" s="347"/>
      <c r="E47" s="347"/>
      <c r="F47" s="347"/>
      <c r="G47" s="347"/>
    </row>
    <row r="48" spans="1:7" ht="15" thickBot="1">
      <c r="A48" s="348">
        <v>0</v>
      </c>
      <c r="B48" s="349">
        <v>1</v>
      </c>
      <c r="C48" s="349">
        <v>2</v>
      </c>
      <c r="D48" s="349">
        <v>3</v>
      </c>
      <c r="E48" s="349">
        <v>4</v>
      </c>
      <c r="F48" s="349">
        <v>5</v>
      </c>
      <c r="G48" s="349">
        <v>6</v>
      </c>
    </row>
    <row r="49" spans="1:7" ht="30" customHeight="1">
      <c r="A49" s="350" t="s">
        <v>423</v>
      </c>
      <c r="B49" s="263">
        <v>40101</v>
      </c>
      <c r="C49" s="351" t="s">
        <v>231</v>
      </c>
      <c r="D49" s="263" t="s">
        <v>133</v>
      </c>
      <c r="E49" s="352">
        <v>199.21</v>
      </c>
      <c r="F49" s="391"/>
      <c r="G49" s="353">
        <f>E49*F49</f>
        <v>0</v>
      </c>
    </row>
    <row r="50" spans="1:7" ht="60">
      <c r="A50" s="354" t="s">
        <v>424</v>
      </c>
      <c r="B50" s="194">
        <v>40108</v>
      </c>
      <c r="C50" s="355" t="s">
        <v>371</v>
      </c>
      <c r="D50" s="194" t="s">
        <v>91</v>
      </c>
      <c r="E50" s="228">
        <v>149</v>
      </c>
      <c r="F50" s="388"/>
      <c r="G50" s="356">
        <f t="shared" ref="G50:G70" si="2">E50*F50</f>
        <v>0</v>
      </c>
    </row>
    <row r="51" spans="1:7" ht="30">
      <c r="A51" s="354" t="s">
        <v>425</v>
      </c>
      <c r="B51" s="194">
        <v>40109</v>
      </c>
      <c r="C51" s="357" t="s">
        <v>382</v>
      </c>
      <c r="D51" s="194" t="s">
        <v>133</v>
      </c>
      <c r="E51" s="228">
        <v>21.44</v>
      </c>
      <c r="F51" s="387"/>
      <c r="G51" s="356">
        <f t="shared" si="2"/>
        <v>0</v>
      </c>
    </row>
    <row r="52" spans="1:7" ht="30">
      <c r="A52" s="354" t="s">
        <v>426</v>
      </c>
      <c r="B52" s="194">
        <v>40110</v>
      </c>
      <c r="C52" s="357" t="s">
        <v>383</v>
      </c>
      <c r="D52" s="194" t="s">
        <v>168</v>
      </c>
      <c r="E52" s="228">
        <v>30</v>
      </c>
      <c r="F52" s="387"/>
      <c r="G52" s="356">
        <f t="shared" si="2"/>
        <v>0</v>
      </c>
    </row>
    <row r="53" spans="1:7" ht="14.25" customHeight="1">
      <c r="A53" s="354" t="s">
        <v>427</v>
      </c>
      <c r="B53" s="194">
        <v>40204</v>
      </c>
      <c r="C53" s="357" t="s">
        <v>384</v>
      </c>
      <c r="D53" s="194" t="s">
        <v>95</v>
      </c>
      <c r="E53" s="228">
        <v>91</v>
      </c>
      <c r="F53" s="387"/>
      <c r="G53" s="356">
        <f t="shared" si="2"/>
        <v>0</v>
      </c>
    </row>
    <row r="54" spans="1:7" ht="30">
      <c r="A54" s="354" t="s">
        <v>428</v>
      </c>
      <c r="B54" s="194">
        <v>40205</v>
      </c>
      <c r="C54" s="357" t="s">
        <v>385</v>
      </c>
      <c r="D54" s="194" t="s">
        <v>386</v>
      </c>
      <c r="E54" s="228">
        <v>546</v>
      </c>
      <c r="F54" s="387"/>
      <c r="G54" s="356">
        <f t="shared" si="2"/>
        <v>0</v>
      </c>
    </row>
    <row r="55" spans="1:7" ht="30.75" customHeight="1">
      <c r="A55" s="354" t="s">
        <v>429</v>
      </c>
      <c r="B55" s="194">
        <v>40502</v>
      </c>
      <c r="C55" s="358" t="s">
        <v>372</v>
      </c>
      <c r="D55" s="228" t="s">
        <v>113</v>
      </c>
      <c r="E55" s="228">
        <v>73.900000000000006</v>
      </c>
      <c r="F55" s="388"/>
      <c r="G55" s="356">
        <f t="shared" si="2"/>
        <v>0</v>
      </c>
    </row>
    <row r="56" spans="1:7" ht="30">
      <c r="A56" s="354" t="s">
        <v>430</v>
      </c>
      <c r="B56" s="194">
        <v>40702</v>
      </c>
      <c r="C56" s="358" t="s">
        <v>373</v>
      </c>
      <c r="D56" s="228" t="s">
        <v>95</v>
      </c>
      <c r="E56" s="228">
        <v>48.8</v>
      </c>
      <c r="F56" s="388"/>
      <c r="G56" s="356">
        <f t="shared" si="2"/>
        <v>0</v>
      </c>
    </row>
    <row r="57" spans="1:7" ht="15.75" customHeight="1">
      <c r="A57" s="354" t="s">
        <v>431</v>
      </c>
      <c r="B57" s="194">
        <v>40801</v>
      </c>
      <c r="C57" s="358" t="s">
        <v>358</v>
      </c>
      <c r="D57" s="194" t="s">
        <v>91</v>
      </c>
      <c r="E57" s="228">
        <v>48.8</v>
      </c>
      <c r="F57" s="388"/>
      <c r="G57" s="356">
        <f t="shared" si="2"/>
        <v>0</v>
      </c>
    </row>
    <row r="58" spans="1:7" ht="15">
      <c r="A58" s="354" t="s">
        <v>432</v>
      </c>
      <c r="B58" s="194">
        <v>40802</v>
      </c>
      <c r="C58" s="358" t="s">
        <v>359</v>
      </c>
      <c r="D58" s="194" t="s">
        <v>91</v>
      </c>
      <c r="E58" s="228">
        <v>649.48</v>
      </c>
      <c r="F58" s="388"/>
      <c r="G58" s="356">
        <f t="shared" si="2"/>
        <v>0</v>
      </c>
    </row>
    <row r="59" spans="1:7" ht="15.75" customHeight="1">
      <c r="A59" s="354" t="s">
        <v>433</v>
      </c>
      <c r="B59" s="194">
        <v>40901</v>
      </c>
      <c r="C59" s="358" t="s">
        <v>234</v>
      </c>
      <c r="D59" s="228" t="s">
        <v>95</v>
      </c>
      <c r="E59" s="228">
        <v>106.1</v>
      </c>
      <c r="F59" s="388"/>
      <c r="G59" s="356">
        <f t="shared" si="2"/>
        <v>0</v>
      </c>
    </row>
    <row r="60" spans="1:7" ht="30.75" customHeight="1">
      <c r="A60" s="354" t="s">
        <v>434</v>
      </c>
      <c r="B60" s="194">
        <v>40902</v>
      </c>
      <c r="C60" s="358" t="s">
        <v>361</v>
      </c>
      <c r="D60" s="228" t="s">
        <v>95</v>
      </c>
      <c r="E60" s="228">
        <v>62.4</v>
      </c>
      <c r="F60" s="388"/>
      <c r="G60" s="356">
        <f t="shared" si="2"/>
        <v>0</v>
      </c>
    </row>
    <row r="61" spans="1:7" ht="30">
      <c r="A61" s="354" t="s">
        <v>435</v>
      </c>
      <c r="B61" s="194">
        <v>40903</v>
      </c>
      <c r="C61" s="358" t="s">
        <v>235</v>
      </c>
      <c r="D61" s="228" t="s">
        <v>95</v>
      </c>
      <c r="E61" s="228">
        <v>137.63999999999999</v>
      </c>
      <c r="F61" s="388"/>
      <c r="G61" s="356">
        <f t="shared" si="2"/>
        <v>0</v>
      </c>
    </row>
    <row r="62" spans="1:7" ht="15">
      <c r="A62" s="354" t="s">
        <v>436</v>
      </c>
      <c r="B62" s="194">
        <v>40904</v>
      </c>
      <c r="C62" s="358" t="s">
        <v>236</v>
      </c>
      <c r="D62" s="228" t="s">
        <v>95</v>
      </c>
      <c r="E62" s="228">
        <v>296.14</v>
      </c>
      <c r="F62" s="388"/>
      <c r="G62" s="356">
        <f t="shared" si="2"/>
        <v>0</v>
      </c>
    </row>
    <row r="63" spans="1:7" ht="60">
      <c r="A63" s="354" t="s">
        <v>437</v>
      </c>
      <c r="B63" s="194">
        <v>41203</v>
      </c>
      <c r="C63" s="358" t="s">
        <v>237</v>
      </c>
      <c r="D63" s="228" t="s">
        <v>113</v>
      </c>
      <c r="E63" s="228">
        <v>506</v>
      </c>
      <c r="F63" s="388"/>
      <c r="G63" s="356">
        <f t="shared" si="2"/>
        <v>0</v>
      </c>
    </row>
    <row r="64" spans="1:7" ht="30" customHeight="1">
      <c r="A64" s="354" t="s">
        <v>438</v>
      </c>
      <c r="B64" s="194">
        <v>41301</v>
      </c>
      <c r="C64" s="358" t="s">
        <v>374</v>
      </c>
      <c r="D64" s="194" t="s">
        <v>91</v>
      </c>
      <c r="E64" s="228">
        <v>469.94</v>
      </c>
      <c r="F64" s="388"/>
      <c r="G64" s="356">
        <f t="shared" si="2"/>
        <v>0</v>
      </c>
    </row>
    <row r="65" spans="1:7" ht="30">
      <c r="A65" s="354" t="s">
        <v>439</v>
      </c>
      <c r="B65" s="194">
        <v>41302</v>
      </c>
      <c r="C65" s="358" t="s">
        <v>366</v>
      </c>
      <c r="D65" s="194" t="s">
        <v>91</v>
      </c>
      <c r="E65" s="228">
        <v>96.77</v>
      </c>
      <c r="F65" s="388"/>
      <c r="G65" s="356">
        <f t="shared" si="2"/>
        <v>0</v>
      </c>
    </row>
    <row r="66" spans="1:7" ht="30">
      <c r="A66" s="354" t="s">
        <v>440</v>
      </c>
      <c r="B66" s="194">
        <v>41501</v>
      </c>
      <c r="C66" s="358" t="s">
        <v>367</v>
      </c>
      <c r="D66" s="194" t="s">
        <v>171</v>
      </c>
      <c r="E66" s="228">
        <v>72</v>
      </c>
      <c r="F66" s="388"/>
      <c r="G66" s="356">
        <f t="shared" si="2"/>
        <v>0</v>
      </c>
    </row>
    <row r="67" spans="1:7" ht="30">
      <c r="A67" s="354" t="s">
        <v>441</v>
      </c>
      <c r="B67" s="194">
        <v>41801</v>
      </c>
      <c r="C67" s="358" t="s">
        <v>368</v>
      </c>
      <c r="D67" s="228" t="s">
        <v>133</v>
      </c>
      <c r="E67" s="228">
        <v>3.8</v>
      </c>
      <c r="F67" s="388"/>
      <c r="G67" s="356">
        <f t="shared" si="2"/>
        <v>0</v>
      </c>
    </row>
    <row r="68" spans="1:7" ht="15">
      <c r="A68" s="354" t="s">
        <v>442</v>
      </c>
      <c r="B68" s="194">
        <v>41802</v>
      </c>
      <c r="C68" s="358" t="s">
        <v>232</v>
      </c>
      <c r="D68" s="194" t="s">
        <v>95</v>
      </c>
      <c r="E68" s="228">
        <v>70</v>
      </c>
      <c r="F68" s="388"/>
      <c r="G68" s="356">
        <f t="shared" si="2"/>
        <v>0</v>
      </c>
    </row>
    <row r="69" spans="1:7" ht="30">
      <c r="A69" s="354" t="s">
        <v>443</v>
      </c>
      <c r="B69" s="194">
        <v>41803</v>
      </c>
      <c r="C69" s="226" t="s">
        <v>369</v>
      </c>
      <c r="D69" s="194" t="s">
        <v>133</v>
      </c>
      <c r="E69" s="228">
        <v>6.1</v>
      </c>
      <c r="F69" s="388"/>
      <c r="G69" s="356">
        <f t="shared" si="2"/>
        <v>0</v>
      </c>
    </row>
    <row r="70" spans="1:7" ht="30.75" thickBot="1">
      <c r="A70" s="359" t="s">
        <v>391</v>
      </c>
      <c r="B70" s="360">
        <v>41804</v>
      </c>
      <c r="C70" s="361" t="s">
        <v>233</v>
      </c>
      <c r="D70" s="362" t="s">
        <v>113</v>
      </c>
      <c r="E70" s="362">
        <v>307.60000000000002</v>
      </c>
      <c r="F70" s="392"/>
      <c r="G70" s="363">
        <f t="shared" si="2"/>
        <v>0</v>
      </c>
    </row>
    <row r="71" spans="1:7" ht="13.5" thickBot="1">
      <c r="A71" s="364"/>
      <c r="B71" s="365"/>
      <c r="C71" s="365"/>
      <c r="D71" s="365"/>
      <c r="E71" s="365"/>
      <c r="F71" s="365"/>
      <c r="G71" s="366"/>
    </row>
    <row r="72" spans="1:7" ht="15.75" thickBot="1">
      <c r="A72" s="367"/>
      <c r="B72" s="368" t="s">
        <v>238</v>
      </c>
      <c r="C72" s="368"/>
      <c r="D72" s="368"/>
      <c r="E72" s="368"/>
      <c r="F72" s="369"/>
      <c r="G72" s="370">
        <f>SUM(G49:G70)</f>
        <v>0</v>
      </c>
    </row>
    <row r="74" spans="1:7" ht="15" customHeight="1">
      <c r="A74" s="307" t="s">
        <v>466</v>
      </c>
      <c r="B74" s="307"/>
      <c r="C74" s="307"/>
      <c r="D74" s="307"/>
      <c r="E74" s="307"/>
      <c r="F74" s="307"/>
      <c r="G74" s="307"/>
    </row>
    <row r="75" spans="1:7" ht="15.75" thickBot="1">
      <c r="A75" s="343"/>
    </row>
    <row r="76" spans="1:7" ht="14.25">
      <c r="A76" s="344" t="s">
        <v>141</v>
      </c>
      <c r="B76" s="218" t="s">
        <v>108</v>
      </c>
      <c r="C76" s="345" t="s">
        <v>143</v>
      </c>
      <c r="D76" s="345" t="s">
        <v>144</v>
      </c>
      <c r="E76" s="345" t="s">
        <v>145</v>
      </c>
      <c r="F76" s="345" t="s">
        <v>146</v>
      </c>
      <c r="G76" s="345" t="s">
        <v>147</v>
      </c>
    </row>
    <row r="77" spans="1:7" ht="15" thickBot="1">
      <c r="A77" s="346" t="s">
        <v>148</v>
      </c>
      <c r="B77" s="219"/>
      <c r="C77" s="347"/>
      <c r="D77" s="347"/>
      <c r="E77" s="347"/>
      <c r="F77" s="347"/>
      <c r="G77" s="347"/>
    </row>
    <row r="78" spans="1:7" ht="15" thickBot="1">
      <c r="A78" s="371">
        <v>0</v>
      </c>
      <c r="B78" s="372">
        <v>1</v>
      </c>
      <c r="C78" s="372">
        <v>2</v>
      </c>
      <c r="D78" s="372">
        <v>3</v>
      </c>
      <c r="E78" s="372">
        <v>4</v>
      </c>
      <c r="F78" s="372">
        <v>5</v>
      </c>
      <c r="G78" s="372">
        <v>6</v>
      </c>
    </row>
    <row r="79" spans="1:7" ht="30" customHeight="1">
      <c r="A79" s="350" t="s">
        <v>444</v>
      </c>
      <c r="B79" s="189">
        <v>40101</v>
      </c>
      <c r="C79" s="351" t="s">
        <v>231</v>
      </c>
      <c r="D79" s="263" t="s">
        <v>133</v>
      </c>
      <c r="E79" s="319">
        <v>204.98</v>
      </c>
      <c r="F79" s="391"/>
      <c r="G79" s="353">
        <f>E79*F79</f>
        <v>0</v>
      </c>
    </row>
    <row r="80" spans="1:7" ht="60">
      <c r="A80" s="354" t="s">
        <v>445</v>
      </c>
      <c r="B80" s="194">
        <v>40108</v>
      </c>
      <c r="C80" s="355" t="s">
        <v>371</v>
      </c>
      <c r="D80" s="194" t="s">
        <v>91</v>
      </c>
      <c r="E80" s="228">
        <v>123.8</v>
      </c>
      <c r="F80" s="388"/>
      <c r="G80" s="356">
        <f t="shared" ref="G80:G100" si="3">E80*F80</f>
        <v>0</v>
      </c>
    </row>
    <row r="81" spans="1:7" ht="30">
      <c r="A81" s="354" t="s">
        <v>446</v>
      </c>
      <c r="B81" s="194">
        <v>40109</v>
      </c>
      <c r="C81" s="373" t="s">
        <v>382</v>
      </c>
      <c r="D81" s="194" t="s">
        <v>133</v>
      </c>
      <c r="E81" s="194">
        <v>59.6</v>
      </c>
      <c r="F81" s="387"/>
      <c r="G81" s="356">
        <f t="shared" si="3"/>
        <v>0</v>
      </c>
    </row>
    <row r="82" spans="1:7" ht="30">
      <c r="A82" s="354" t="s">
        <v>447</v>
      </c>
      <c r="B82" s="194">
        <v>40110</v>
      </c>
      <c r="C82" s="373" t="s">
        <v>383</v>
      </c>
      <c r="D82" s="194" t="s">
        <v>168</v>
      </c>
      <c r="E82" s="194">
        <v>30</v>
      </c>
      <c r="F82" s="387"/>
      <c r="G82" s="356">
        <f t="shared" si="3"/>
        <v>0</v>
      </c>
    </row>
    <row r="83" spans="1:7" ht="15">
      <c r="A83" s="354" t="s">
        <v>448</v>
      </c>
      <c r="B83" s="194">
        <v>40204</v>
      </c>
      <c r="C83" s="373" t="s">
        <v>384</v>
      </c>
      <c r="D83" s="194" t="s">
        <v>95</v>
      </c>
      <c r="E83" s="194">
        <v>92.4</v>
      </c>
      <c r="F83" s="387"/>
      <c r="G83" s="356">
        <f t="shared" si="3"/>
        <v>0</v>
      </c>
    </row>
    <row r="84" spans="1:7" ht="30">
      <c r="A84" s="354" t="s">
        <v>449</v>
      </c>
      <c r="B84" s="194">
        <v>40205</v>
      </c>
      <c r="C84" s="373" t="s">
        <v>385</v>
      </c>
      <c r="D84" s="194" t="s">
        <v>386</v>
      </c>
      <c r="E84" s="194">
        <v>653</v>
      </c>
      <c r="F84" s="387"/>
      <c r="G84" s="356">
        <f t="shared" si="3"/>
        <v>0</v>
      </c>
    </row>
    <row r="85" spans="1:7" ht="45">
      <c r="A85" s="354" t="s">
        <v>450</v>
      </c>
      <c r="B85" s="194">
        <v>40502</v>
      </c>
      <c r="C85" s="355" t="s">
        <v>372</v>
      </c>
      <c r="D85" s="228" t="s">
        <v>113</v>
      </c>
      <c r="E85" s="228">
        <v>79.3</v>
      </c>
      <c r="F85" s="388"/>
      <c r="G85" s="356">
        <f t="shared" si="3"/>
        <v>0</v>
      </c>
    </row>
    <row r="86" spans="1:7" ht="30">
      <c r="A86" s="354" t="s">
        <v>451</v>
      </c>
      <c r="B86" s="194">
        <v>40702</v>
      </c>
      <c r="C86" s="355" t="s">
        <v>373</v>
      </c>
      <c r="D86" s="228" t="s">
        <v>95</v>
      </c>
      <c r="E86" s="228">
        <v>390.64</v>
      </c>
      <c r="F86" s="388"/>
      <c r="G86" s="356">
        <f t="shared" si="3"/>
        <v>0</v>
      </c>
    </row>
    <row r="87" spans="1:7" ht="15">
      <c r="A87" s="354" t="s">
        <v>452</v>
      </c>
      <c r="B87" s="194">
        <v>40801</v>
      </c>
      <c r="C87" s="355" t="s">
        <v>358</v>
      </c>
      <c r="D87" s="194" t="s">
        <v>91</v>
      </c>
      <c r="E87" s="228">
        <v>50</v>
      </c>
      <c r="F87" s="388"/>
      <c r="G87" s="356">
        <f t="shared" si="3"/>
        <v>0</v>
      </c>
    </row>
    <row r="88" spans="1:7" ht="15">
      <c r="A88" s="354" t="s">
        <v>453</v>
      </c>
      <c r="B88" s="194">
        <v>40802</v>
      </c>
      <c r="C88" s="355" t="s">
        <v>359</v>
      </c>
      <c r="D88" s="194" t="s">
        <v>91</v>
      </c>
      <c r="E88" s="228">
        <v>577.9</v>
      </c>
      <c r="F88" s="388"/>
      <c r="G88" s="356">
        <f t="shared" si="3"/>
        <v>0</v>
      </c>
    </row>
    <row r="89" spans="1:7" ht="15.75" customHeight="1">
      <c r="A89" s="354" t="s">
        <v>454</v>
      </c>
      <c r="B89" s="194">
        <v>40901</v>
      </c>
      <c r="C89" s="355" t="s">
        <v>234</v>
      </c>
      <c r="D89" s="228" t="s">
        <v>95</v>
      </c>
      <c r="E89" s="228">
        <v>93</v>
      </c>
      <c r="F89" s="388"/>
      <c r="G89" s="356">
        <f t="shared" si="3"/>
        <v>0</v>
      </c>
    </row>
    <row r="90" spans="1:7" ht="30">
      <c r="A90" s="354" t="s">
        <v>455</v>
      </c>
      <c r="B90" s="194">
        <v>40902</v>
      </c>
      <c r="C90" s="355" t="s">
        <v>361</v>
      </c>
      <c r="D90" s="228" t="s">
        <v>95</v>
      </c>
      <c r="E90" s="228">
        <v>49.6</v>
      </c>
      <c r="F90" s="388"/>
      <c r="G90" s="356">
        <f t="shared" si="3"/>
        <v>0</v>
      </c>
    </row>
    <row r="91" spans="1:7" ht="30">
      <c r="A91" s="354" t="s">
        <v>456</v>
      </c>
      <c r="B91" s="194">
        <v>40903</v>
      </c>
      <c r="C91" s="355" t="s">
        <v>235</v>
      </c>
      <c r="D91" s="228" t="s">
        <v>95</v>
      </c>
      <c r="E91" s="228">
        <v>132.24</v>
      </c>
      <c r="F91" s="388"/>
      <c r="G91" s="356">
        <f t="shared" si="3"/>
        <v>0</v>
      </c>
    </row>
    <row r="92" spans="1:7" ht="15">
      <c r="A92" s="354" t="s">
        <v>457</v>
      </c>
      <c r="B92" s="194">
        <v>40904</v>
      </c>
      <c r="C92" s="355" t="s">
        <v>236</v>
      </c>
      <c r="D92" s="228" t="s">
        <v>95</v>
      </c>
      <c r="E92" s="228">
        <v>274.83999999999997</v>
      </c>
      <c r="F92" s="388"/>
      <c r="G92" s="356">
        <f t="shared" si="3"/>
        <v>0</v>
      </c>
    </row>
    <row r="93" spans="1:7" ht="60">
      <c r="A93" s="354" t="s">
        <v>458</v>
      </c>
      <c r="B93" s="194">
        <v>41203</v>
      </c>
      <c r="C93" s="355" t="s">
        <v>237</v>
      </c>
      <c r="D93" s="228" t="s">
        <v>113</v>
      </c>
      <c r="E93" s="228">
        <v>373.9</v>
      </c>
      <c r="F93" s="388"/>
      <c r="G93" s="356">
        <f t="shared" si="3"/>
        <v>0</v>
      </c>
    </row>
    <row r="94" spans="1:7" ht="30" customHeight="1">
      <c r="A94" s="354" t="s">
        <v>459</v>
      </c>
      <c r="B94" s="194">
        <v>41301</v>
      </c>
      <c r="C94" s="355" t="s">
        <v>374</v>
      </c>
      <c r="D94" s="194" t="s">
        <v>91</v>
      </c>
      <c r="E94" s="228">
        <v>405.86</v>
      </c>
      <c r="F94" s="388"/>
      <c r="G94" s="356">
        <f t="shared" si="3"/>
        <v>0</v>
      </c>
    </row>
    <row r="95" spans="1:7" ht="30">
      <c r="A95" s="354" t="s">
        <v>460</v>
      </c>
      <c r="B95" s="194">
        <v>41302</v>
      </c>
      <c r="C95" s="355" t="s">
        <v>366</v>
      </c>
      <c r="D95" s="194" t="s">
        <v>91</v>
      </c>
      <c r="E95" s="228">
        <v>81.760000000000005</v>
      </c>
      <c r="F95" s="388"/>
      <c r="G95" s="356">
        <f t="shared" si="3"/>
        <v>0</v>
      </c>
    </row>
    <row r="96" spans="1:7" ht="30">
      <c r="A96" s="354" t="s">
        <v>461</v>
      </c>
      <c r="B96" s="194">
        <v>41501</v>
      </c>
      <c r="C96" s="355" t="s">
        <v>367</v>
      </c>
      <c r="D96" s="194" t="s">
        <v>171</v>
      </c>
      <c r="E96" s="228">
        <v>72</v>
      </c>
      <c r="F96" s="388"/>
      <c r="G96" s="356">
        <f t="shared" si="3"/>
        <v>0</v>
      </c>
    </row>
    <row r="97" spans="1:7" ht="30">
      <c r="A97" s="354" t="s">
        <v>462</v>
      </c>
      <c r="B97" s="194">
        <v>41801</v>
      </c>
      <c r="C97" s="355" t="s">
        <v>368</v>
      </c>
      <c r="D97" s="228" t="s">
        <v>133</v>
      </c>
      <c r="E97" s="228">
        <v>2.9</v>
      </c>
      <c r="F97" s="388"/>
      <c r="G97" s="356">
        <f t="shared" si="3"/>
        <v>0</v>
      </c>
    </row>
    <row r="98" spans="1:7" ht="15">
      <c r="A98" s="354" t="s">
        <v>463</v>
      </c>
      <c r="B98" s="194">
        <v>41802</v>
      </c>
      <c r="C98" s="355" t="s">
        <v>232</v>
      </c>
      <c r="D98" s="194" t="s">
        <v>95</v>
      </c>
      <c r="E98" s="228">
        <v>60</v>
      </c>
      <c r="F98" s="388"/>
      <c r="G98" s="356">
        <f t="shared" si="3"/>
        <v>0</v>
      </c>
    </row>
    <row r="99" spans="1:7" ht="30">
      <c r="A99" s="354" t="s">
        <v>464</v>
      </c>
      <c r="B99" s="194">
        <v>41803</v>
      </c>
      <c r="C99" s="195" t="s">
        <v>369</v>
      </c>
      <c r="D99" s="194" t="s">
        <v>133</v>
      </c>
      <c r="E99" s="228">
        <v>5.0999999999999996</v>
      </c>
      <c r="F99" s="388"/>
      <c r="G99" s="356">
        <f t="shared" si="3"/>
        <v>0</v>
      </c>
    </row>
    <row r="100" spans="1:7" ht="30.75" thickBot="1">
      <c r="A100" s="354" t="s">
        <v>465</v>
      </c>
      <c r="B100" s="198">
        <v>41804</v>
      </c>
      <c r="C100" s="374" t="s">
        <v>233</v>
      </c>
      <c r="D100" s="277" t="s">
        <v>113</v>
      </c>
      <c r="E100" s="198">
        <v>259</v>
      </c>
      <c r="F100" s="390"/>
      <c r="G100" s="375">
        <f t="shared" si="3"/>
        <v>0</v>
      </c>
    </row>
    <row r="101" spans="1:7" ht="15.75" customHeight="1" thickBot="1">
      <c r="A101" s="364"/>
      <c r="B101" s="365"/>
      <c r="C101" s="365"/>
      <c r="D101" s="365"/>
      <c r="E101" s="365"/>
      <c r="F101" s="365"/>
      <c r="G101" s="366"/>
    </row>
    <row r="102" spans="1:7" ht="15.75" thickBot="1">
      <c r="A102" s="376"/>
      <c r="B102" s="377" t="s">
        <v>238</v>
      </c>
      <c r="C102" s="377"/>
      <c r="D102" s="377"/>
      <c r="E102" s="377"/>
      <c r="F102" s="378"/>
      <c r="G102" s="379">
        <f>SUM(G79:G100)</f>
        <v>0</v>
      </c>
    </row>
    <row r="104" spans="1:7" ht="15" customHeight="1">
      <c r="A104" s="307" t="s">
        <v>422</v>
      </c>
      <c r="B104" s="307"/>
      <c r="C104" s="307"/>
      <c r="D104" s="307"/>
      <c r="E104" s="307"/>
      <c r="F104" s="307"/>
      <c r="G104" s="307"/>
    </row>
    <row r="105" spans="1:7" ht="15.75" thickBot="1">
      <c r="A105" s="343"/>
    </row>
    <row r="106" spans="1:7" ht="14.25">
      <c r="A106" s="344" t="s">
        <v>141</v>
      </c>
      <c r="B106" s="218" t="s">
        <v>108</v>
      </c>
      <c r="C106" s="345" t="s">
        <v>143</v>
      </c>
      <c r="D106" s="345" t="s">
        <v>144</v>
      </c>
      <c r="E106" s="345" t="s">
        <v>145</v>
      </c>
      <c r="F106" s="345" t="s">
        <v>146</v>
      </c>
      <c r="G106" s="345" t="s">
        <v>147</v>
      </c>
    </row>
    <row r="107" spans="1:7" ht="15" thickBot="1">
      <c r="A107" s="346" t="s">
        <v>148</v>
      </c>
      <c r="B107" s="219"/>
      <c r="C107" s="347"/>
      <c r="D107" s="347"/>
      <c r="E107" s="347"/>
      <c r="F107" s="347"/>
      <c r="G107" s="347"/>
    </row>
    <row r="108" spans="1:7" ht="15" thickBot="1">
      <c r="A108" s="380">
        <v>0</v>
      </c>
      <c r="B108" s="380">
        <v>1</v>
      </c>
      <c r="C108" s="380">
        <v>2</v>
      </c>
      <c r="D108" s="380">
        <v>3</v>
      </c>
      <c r="E108" s="380">
        <v>4</v>
      </c>
      <c r="F108" s="380">
        <v>5</v>
      </c>
      <c r="G108" s="380">
        <v>6</v>
      </c>
    </row>
    <row r="109" spans="1:7" ht="30" customHeight="1">
      <c r="A109" s="350" t="s">
        <v>467</v>
      </c>
      <c r="B109" s="381">
        <v>40101</v>
      </c>
      <c r="C109" s="351" t="s">
        <v>231</v>
      </c>
      <c r="D109" s="263" t="s">
        <v>133</v>
      </c>
      <c r="E109" s="319">
        <v>167.89</v>
      </c>
      <c r="F109" s="391"/>
      <c r="G109" s="353">
        <f>E109*F109</f>
        <v>0</v>
      </c>
    </row>
    <row r="110" spans="1:7" ht="15">
      <c r="A110" s="382" t="s">
        <v>468</v>
      </c>
      <c r="B110" s="267">
        <v>40204</v>
      </c>
      <c r="C110" s="383" t="s">
        <v>384</v>
      </c>
      <c r="D110" s="267" t="s">
        <v>95</v>
      </c>
      <c r="E110" s="194">
        <v>76.5</v>
      </c>
      <c r="F110" s="387"/>
      <c r="G110" s="356">
        <f t="shared" ref="G110:G111" si="4">E110*F110</f>
        <v>0</v>
      </c>
    </row>
    <row r="111" spans="1:7" ht="30">
      <c r="A111" s="382" t="s">
        <v>469</v>
      </c>
      <c r="B111" s="267">
        <v>40205</v>
      </c>
      <c r="C111" s="383" t="s">
        <v>385</v>
      </c>
      <c r="D111" s="194" t="s">
        <v>386</v>
      </c>
      <c r="E111" s="194">
        <v>212</v>
      </c>
      <c r="F111" s="387"/>
      <c r="G111" s="356">
        <f t="shared" si="4"/>
        <v>0</v>
      </c>
    </row>
    <row r="112" spans="1:7" ht="45">
      <c r="A112" s="354" t="s">
        <v>470</v>
      </c>
      <c r="B112" s="384">
        <v>40502</v>
      </c>
      <c r="C112" s="358" t="s">
        <v>372</v>
      </c>
      <c r="D112" s="228" t="s">
        <v>113</v>
      </c>
      <c r="E112" s="228">
        <v>79.3</v>
      </c>
      <c r="F112" s="388"/>
      <c r="G112" s="356">
        <f t="shared" ref="G112" si="5">E112*F112</f>
        <v>0</v>
      </c>
    </row>
    <row r="113" spans="1:7" ht="30.75" customHeight="1">
      <c r="A113" s="354" t="s">
        <v>471</v>
      </c>
      <c r="B113" s="194">
        <v>40702</v>
      </c>
      <c r="C113" s="358" t="s">
        <v>373</v>
      </c>
      <c r="D113" s="228" t="s">
        <v>95</v>
      </c>
      <c r="E113" s="228">
        <v>175.52</v>
      </c>
      <c r="F113" s="388"/>
      <c r="G113" s="356">
        <f t="shared" ref="G113:G124" si="6">E113*F113</f>
        <v>0</v>
      </c>
    </row>
    <row r="114" spans="1:7" ht="15">
      <c r="A114" s="354" t="s">
        <v>472</v>
      </c>
      <c r="B114" s="194">
        <v>40801</v>
      </c>
      <c r="C114" s="358" t="s">
        <v>358</v>
      </c>
      <c r="D114" s="267" t="s">
        <v>91</v>
      </c>
      <c r="E114" s="228">
        <v>116</v>
      </c>
      <c r="F114" s="388"/>
      <c r="G114" s="356">
        <f t="shared" si="6"/>
        <v>0</v>
      </c>
    </row>
    <row r="115" spans="1:7" ht="15.75" customHeight="1">
      <c r="A115" s="354" t="s">
        <v>473</v>
      </c>
      <c r="B115" s="194">
        <v>40802</v>
      </c>
      <c r="C115" s="358" t="s">
        <v>359</v>
      </c>
      <c r="D115" s="267" t="s">
        <v>91</v>
      </c>
      <c r="E115" s="228">
        <v>188.3</v>
      </c>
      <c r="F115" s="388"/>
      <c r="G115" s="356">
        <f t="shared" si="6"/>
        <v>0</v>
      </c>
    </row>
    <row r="116" spans="1:7" ht="30">
      <c r="A116" s="354" t="s">
        <v>474</v>
      </c>
      <c r="B116" s="194">
        <v>40901</v>
      </c>
      <c r="C116" s="358" t="s">
        <v>234</v>
      </c>
      <c r="D116" s="272" t="s">
        <v>95</v>
      </c>
      <c r="E116" s="228">
        <v>16.600000000000001</v>
      </c>
      <c r="F116" s="388"/>
      <c r="G116" s="356">
        <f t="shared" si="6"/>
        <v>0</v>
      </c>
    </row>
    <row r="117" spans="1:7" ht="30">
      <c r="A117" s="354" t="s">
        <v>475</v>
      </c>
      <c r="B117" s="194">
        <v>40902</v>
      </c>
      <c r="C117" s="358" t="s">
        <v>361</v>
      </c>
      <c r="D117" s="272" t="s">
        <v>95</v>
      </c>
      <c r="E117" s="228">
        <v>10</v>
      </c>
      <c r="F117" s="388"/>
      <c r="G117" s="356">
        <f t="shared" si="6"/>
        <v>0</v>
      </c>
    </row>
    <row r="118" spans="1:7" ht="30">
      <c r="A118" s="354" t="s">
        <v>476</v>
      </c>
      <c r="B118" s="194">
        <v>40903</v>
      </c>
      <c r="C118" s="358" t="s">
        <v>235</v>
      </c>
      <c r="D118" s="272" t="s">
        <v>95</v>
      </c>
      <c r="E118" s="228">
        <v>80</v>
      </c>
      <c r="F118" s="388"/>
      <c r="G118" s="356">
        <f t="shared" si="6"/>
        <v>0</v>
      </c>
    </row>
    <row r="119" spans="1:7" ht="15">
      <c r="A119" s="354" t="s">
        <v>477</v>
      </c>
      <c r="B119" s="194">
        <v>40904</v>
      </c>
      <c r="C119" s="358" t="s">
        <v>236</v>
      </c>
      <c r="D119" s="272" t="s">
        <v>95</v>
      </c>
      <c r="E119" s="228">
        <v>106.6</v>
      </c>
      <c r="F119" s="388"/>
      <c r="G119" s="356">
        <f t="shared" si="6"/>
        <v>0</v>
      </c>
    </row>
    <row r="120" spans="1:7" ht="60">
      <c r="A120" s="354" t="s">
        <v>478</v>
      </c>
      <c r="B120" s="194">
        <v>41203</v>
      </c>
      <c r="C120" s="358" t="s">
        <v>237</v>
      </c>
      <c r="D120" s="228" t="s">
        <v>113</v>
      </c>
      <c r="E120" s="228">
        <v>158.69999999999999</v>
      </c>
      <c r="F120" s="388"/>
      <c r="G120" s="356">
        <f t="shared" si="6"/>
        <v>0</v>
      </c>
    </row>
    <row r="121" spans="1:7" ht="30" customHeight="1">
      <c r="A121" s="354" t="s">
        <v>479</v>
      </c>
      <c r="B121" s="194">
        <v>41301</v>
      </c>
      <c r="C121" s="358" t="s">
        <v>374</v>
      </c>
      <c r="D121" s="267" t="s">
        <v>91</v>
      </c>
      <c r="E121" s="228">
        <v>72.09</v>
      </c>
      <c r="F121" s="388"/>
      <c r="G121" s="356">
        <f t="shared" si="6"/>
        <v>0</v>
      </c>
    </row>
    <row r="122" spans="1:7" ht="30">
      <c r="A122" s="354" t="s">
        <v>480</v>
      </c>
      <c r="B122" s="194">
        <v>41302</v>
      </c>
      <c r="C122" s="358" t="s">
        <v>366</v>
      </c>
      <c r="D122" s="267" t="s">
        <v>91</v>
      </c>
      <c r="E122" s="228">
        <v>14.85</v>
      </c>
      <c r="F122" s="388"/>
      <c r="G122" s="356">
        <f t="shared" si="6"/>
        <v>0</v>
      </c>
    </row>
    <row r="123" spans="1:7" ht="30">
      <c r="A123" s="354" t="s">
        <v>481</v>
      </c>
      <c r="B123" s="194">
        <v>41801</v>
      </c>
      <c r="C123" s="358" t="s">
        <v>368</v>
      </c>
      <c r="D123" s="228" t="s">
        <v>133</v>
      </c>
      <c r="E123" s="228">
        <v>1.54</v>
      </c>
      <c r="F123" s="388"/>
      <c r="G123" s="356">
        <f t="shared" si="6"/>
        <v>0</v>
      </c>
    </row>
    <row r="124" spans="1:7" ht="30.75" customHeight="1" thickBot="1">
      <c r="A124" s="354" t="s">
        <v>482</v>
      </c>
      <c r="B124" s="198">
        <v>41804</v>
      </c>
      <c r="C124" s="385" t="s">
        <v>233</v>
      </c>
      <c r="D124" s="277" t="s">
        <v>113</v>
      </c>
      <c r="E124" s="277">
        <v>140</v>
      </c>
      <c r="F124" s="390"/>
      <c r="G124" s="375">
        <f t="shared" si="6"/>
        <v>0</v>
      </c>
    </row>
    <row r="125" spans="1:7" ht="13.5" thickBot="1">
      <c r="A125" s="364"/>
      <c r="B125" s="365"/>
      <c r="C125" s="365"/>
      <c r="D125" s="365"/>
      <c r="E125" s="365"/>
      <c r="F125" s="365"/>
      <c r="G125" s="366"/>
    </row>
    <row r="126" spans="1:7" ht="15.75" thickBot="1">
      <c r="A126" s="376"/>
      <c r="B126" s="377" t="s">
        <v>238</v>
      </c>
      <c r="C126" s="377"/>
      <c r="D126" s="377"/>
      <c r="E126" s="377"/>
      <c r="F126" s="378"/>
      <c r="G126" s="370">
        <f>SUM(G109:G124)</f>
        <v>0</v>
      </c>
    </row>
    <row r="128" spans="1:7">
      <c r="F128" s="34"/>
    </row>
    <row r="129" spans="1:1" ht="15.75" customHeight="1">
      <c r="A129" s="343"/>
    </row>
    <row r="131" spans="1:1" ht="15">
      <c r="A131" s="343"/>
    </row>
  </sheetData>
  <sheetProtection password="8726" sheet="1" objects="1" scenarios="1" sort="0" autoFilter="0" pivotTables="0"/>
  <mergeCells count="33">
    <mergeCell ref="B76:B77"/>
    <mergeCell ref="B106:B107"/>
    <mergeCell ref="C46:C47"/>
    <mergeCell ref="G17:G18"/>
    <mergeCell ref="B72:F72"/>
    <mergeCell ref="A74:G74"/>
    <mergeCell ref="B43:F43"/>
    <mergeCell ref="A44:G44"/>
    <mergeCell ref="B17:B18"/>
    <mergeCell ref="B46:B47"/>
    <mergeCell ref="G76:G77"/>
    <mergeCell ref="G46:G47"/>
    <mergeCell ref="C76:C77"/>
    <mergeCell ref="D76:D77"/>
    <mergeCell ref="E76:E77"/>
    <mergeCell ref="F76:F77"/>
    <mergeCell ref="B126:F126"/>
    <mergeCell ref="B102:F102"/>
    <mergeCell ref="A104:G104"/>
    <mergeCell ref="C106:C107"/>
    <mergeCell ref="D106:D107"/>
    <mergeCell ref="E106:E107"/>
    <mergeCell ref="F106:F107"/>
    <mergeCell ref="G106:G107"/>
    <mergeCell ref="D46:D47"/>
    <mergeCell ref="E46:E47"/>
    <mergeCell ref="F46:F47"/>
    <mergeCell ref="A15:G15"/>
    <mergeCell ref="C42:E42"/>
    <mergeCell ref="C17:C18"/>
    <mergeCell ref="D17:D18"/>
    <mergeCell ref="E17:E18"/>
    <mergeCell ref="F17:F18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86" fitToHeight="0" orientation="portrait" r:id="rId1"/>
  <headerFooter alignWithMargins="0">
    <oddHeader>&amp;RR14 Balti - Sarateni Road km 26,6-km 38,3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2:G30"/>
  <sheetViews>
    <sheetView zoomScaleNormal="100" workbookViewId="0">
      <selection activeCell="E21" sqref="E21:F21"/>
    </sheetView>
  </sheetViews>
  <sheetFormatPr defaultRowHeight="12.75"/>
  <cols>
    <col min="1" max="1" width="6.140625" style="396" customWidth="1"/>
    <col min="2" max="2" width="7.85546875" style="396" customWidth="1"/>
    <col min="3" max="3" width="40.7109375" style="396" customWidth="1"/>
    <col min="4" max="4" width="7.85546875" style="396" bestFit="1" customWidth="1"/>
    <col min="5" max="5" width="9.140625" style="396"/>
    <col min="6" max="6" width="13.7109375" style="396" customWidth="1"/>
    <col min="7" max="7" width="16.85546875" style="396" customWidth="1"/>
    <col min="8" max="16384" width="9.140625" style="396"/>
  </cols>
  <sheetData>
    <row r="2" spans="1:7" s="393" customFormat="1" ht="15">
      <c r="B2" s="394" t="s">
        <v>351</v>
      </c>
    </row>
    <row r="3" spans="1:7">
      <c r="A3" s="395"/>
      <c r="B3" s="395"/>
      <c r="C3" s="395"/>
      <c r="D3" s="395"/>
      <c r="E3" s="395"/>
      <c r="F3" s="395"/>
      <c r="G3" s="395"/>
    </row>
    <row r="4" spans="1:7" ht="13.5" thickBot="1">
      <c r="A4" s="395"/>
      <c r="B4" s="395"/>
      <c r="C4" s="395"/>
      <c r="D4" s="395"/>
      <c r="E4" s="395"/>
      <c r="F4" s="395"/>
      <c r="G4" s="395"/>
    </row>
    <row r="5" spans="1:7" ht="15">
      <c r="A5" s="395"/>
      <c r="B5" s="397" t="s">
        <v>132</v>
      </c>
      <c r="C5" s="398"/>
      <c r="D5" s="399"/>
      <c r="E5" s="399"/>
      <c r="F5" s="395"/>
      <c r="G5" s="395"/>
    </row>
    <row r="6" spans="1:7" ht="14.25">
      <c r="A6" s="395"/>
      <c r="B6" s="400"/>
      <c r="C6" s="401"/>
      <c r="D6" s="399"/>
      <c r="E6" s="399"/>
      <c r="F6" s="395"/>
      <c r="G6" s="395"/>
    </row>
    <row r="7" spans="1:7" ht="15">
      <c r="A7" s="395"/>
      <c r="B7" s="402" t="s">
        <v>240</v>
      </c>
      <c r="C7" s="401"/>
      <c r="D7" s="399"/>
      <c r="E7" s="399"/>
      <c r="F7" s="395"/>
      <c r="G7" s="395"/>
    </row>
    <row r="8" spans="1:7" ht="14.25">
      <c r="A8" s="395"/>
      <c r="B8" s="400"/>
      <c r="C8" s="401"/>
      <c r="D8" s="399"/>
      <c r="E8" s="399"/>
      <c r="F8" s="395"/>
      <c r="G8" s="395"/>
    </row>
    <row r="9" spans="1:7" ht="15">
      <c r="A9" s="395"/>
      <c r="B9" s="402" t="s">
        <v>241</v>
      </c>
      <c r="C9" s="401"/>
      <c r="D9" s="399"/>
      <c r="E9" s="399"/>
      <c r="F9" s="395"/>
      <c r="G9" s="395"/>
    </row>
    <row r="10" spans="1:7" ht="15">
      <c r="A10" s="395"/>
      <c r="B10" s="402"/>
      <c r="C10" s="401"/>
      <c r="D10" s="399"/>
      <c r="E10" s="399"/>
      <c r="F10" s="395"/>
      <c r="G10" s="395"/>
    </row>
    <row r="11" spans="1:7" ht="15.75" thickBot="1">
      <c r="A11" s="395"/>
      <c r="B11" s="403" t="s">
        <v>242</v>
      </c>
      <c r="C11" s="404"/>
      <c r="D11" s="399"/>
      <c r="E11" s="399"/>
      <c r="F11" s="395"/>
      <c r="G11" s="395"/>
    </row>
    <row r="12" spans="1:7" ht="13.5" thickBot="1">
      <c r="A12" s="395"/>
      <c r="B12" s="405"/>
      <c r="C12" s="395"/>
      <c r="D12" s="395"/>
      <c r="E12" s="395"/>
      <c r="F12" s="395"/>
      <c r="G12" s="395"/>
    </row>
    <row r="13" spans="1:7" ht="13.5" thickBot="1">
      <c r="A13" s="395"/>
      <c r="B13" s="406" t="s">
        <v>243</v>
      </c>
      <c r="C13" s="407"/>
      <c r="D13" s="408">
        <f>G29</f>
        <v>0</v>
      </c>
      <c r="E13" s="409"/>
      <c r="F13" s="410"/>
      <c r="G13" s="395"/>
    </row>
    <row r="14" spans="1:7">
      <c r="A14" s="395"/>
      <c r="B14" s="411"/>
      <c r="C14" s="399"/>
      <c r="D14" s="399"/>
      <c r="E14" s="399"/>
      <c r="F14" s="395"/>
      <c r="G14" s="395"/>
    </row>
    <row r="15" spans="1:7" s="393" customFormat="1" ht="12.75" customHeight="1">
      <c r="A15" s="412"/>
      <c r="B15" s="413"/>
      <c r="C15" s="414" t="s">
        <v>486</v>
      </c>
      <c r="D15" s="415"/>
      <c r="E15" s="415"/>
      <c r="F15" s="412"/>
      <c r="G15" s="412"/>
    </row>
    <row r="16" spans="1:7">
      <c r="A16" s="416"/>
      <c r="C16" s="405"/>
      <c r="D16" s="395"/>
      <c r="E16" s="395"/>
      <c r="F16" s="416"/>
      <c r="G16" s="395"/>
    </row>
    <row r="17" spans="1:7" ht="13.5" thickBot="1">
      <c r="A17" s="416"/>
      <c r="B17" s="416"/>
      <c r="C17" s="416"/>
      <c r="D17" s="416"/>
      <c r="E17" s="416"/>
      <c r="F17" s="416"/>
      <c r="G17" s="395"/>
    </row>
    <row r="18" spans="1:7" s="418" customFormat="1" ht="16.5" customHeight="1">
      <c r="A18" s="417" t="s">
        <v>207</v>
      </c>
      <c r="B18" s="218" t="s">
        <v>108</v>
      </c>
      <c r="C18" s="417" t="s">
        <v>143</v>
      </c>
      <c r="D18" s="417" t="s">
        <v>144</v>
      </c>
      <c r="E18" s="417" t="s">
        <v>208</v>
      </c>
      <c r="F18" s="417" t="s">
        <v>146</v>
      </c>
      <c r="G18" s="417" t="s">
        <v>147</v>
      </c>
    </row>
    <row r="19" spans="1:7" s="418" customFormat="1" ht="27" customHeight="1" thickBot="1">
      <c r="A19" s="419"/>
      <c r="B19" s="219"/>
      <c r="C19" s="419"/>
      <c r="D19" s="419"/>
      <c r="E19" s="419"/>
      <c r="F19" s="419"/>
      <c r="G19" s="419"/>
    </row>
    <row r="20" spans="1:7" s="418" customFormat="1" ht="13.5" thickBot="1">
      <c r="A20" s="420">
        <v>0</v>
      </c>
      <c r="B20" s="420">
        <v>1</v>
      </c>
      <c r="C20" s="420">
        <v>2</v>
      </c>
      <c r="D20" s="420">
        <v>3</v>
      </c>
      <c r="E20" s="420">
        <v>4</v>
      </c>
      <c r="F20" s="420">
        <v>5</v>
      </c>
      <c r="G20" s="420">
        <v>6</v>
      </c>
    </row>
    <row r="21" spans="1:7" s="424" customFormat="1" ht="51">
      <c r="A21" s="421" t="s">
        <v>125</v>
      </c>
      <c r="B21" s="189">
        <v>90101</v>
      </c>
      <c r="C21" s="422" t="s">
        <v>352</v>
      </c>
      <c r="D21" s="189" t="s">
        <v>133</v>
      </c>
      <c r="E21" s="191">
        <v>3590</v>
      </c>
      <c r="F21" s="447"/>
      <c r="G21" s="423">
        <f>E21*F21</f>
        <v>0</v>
      </c>
    </row>
    <row r="22" spans="1:7" s="424" customFormat="1" ht="30" customHeight="1">
      <c r="A22" s="425" t="s">
        <v>126</v>
      </c>
      <c r="B22" s="426">
        <v>90104</v>
      </c>
      <c r="C22" s="427" t="s">
        <v>546</v>
      </c>
      <c r="D22" s="194" t="s">
        <v>133</v>
      </c>
      <c r="E22" s="196">
        <v>20590</v>
      </c>
      <c r="F22" s="448"/>
      <c r="G22" s="428">
        <f t="shared" ref="G22:G27" si="0">E22*F22</f>
        <v>0</v>
      </c>
    </row>
    <row r="23" spans="1:7" s="424" customFormat="1" ht="25.5">
      <c r="A23" s="425" t="s">
        <v>127</v>
      </c>
      <c r="B23" s="429">
        <v>90201</v>
      </c>
      <c r="C23" s="430" t="s">
        <v>209</v>
      </c>
      <c r="D23" s="194" t="s">
        <v>91</v>
      </c>
      <c r="E23" s="196">
        <v>110125</v>
      </c>
      <c r="F23" s="448"/>
      <c r="G23" s="428">
        <f t="shared" si="0"/>
        <v>0</v>
      </c>
    </row>
    <row r="24" spans="1:7" s="424" customFormat="1" ht="15">
      <c r="A24" s="425" t="s">
        <v>128</v>
      </c>
      <c r="B24" s="194">
        <v>90402</v>
      </c>
      <c r="C24" s="226" t="s">
        <v>353</v>
      </c>
      <c r="D24" s="194" t="s">
        <v>95</v>
      </c>
      <c r="E24" s="196">
        <v>1326</v>
      </c>
      <c r="F24" s="449"/>
      <c r="G24" s="428">
        <f t="shared" si="0"/>
        <v>0</v>
      </c>
    </row>
    <row r="25" spans="1:7" s="424" customFormat="1" ht="15">
      <c r="A25" s="425" t="s">
        <v>129</v>
      </c>
      <c r="B25" s="267">
        <v>90501</v>
      </c>
      <c r="C25" s="270" t="s">
        <v>387</v>
      </c>
      <c r="D25" s="271" t="s">
        <v>95</v>
      </c>
      <c r="E25" s="267">
        <v>140</v>
      </c>
      <c r="F25" s="449"/>
      <c r="G25" s="428">
        <f t="shared" si="0"/>
        <v>0</v>
      </c>
    </row>
    <row r="26" spans="1:7" s="424" customFormat="1" ht="15">
      <c r="A26" s="425" t="s">
        <v>130</v>
      </c>
      <c r="B26" s="194">
        <v>90503</v>
      </c>
      <c r="C26" s="226" t="s">
        <v>354</v>
      </c>
      <c r="D26" s="194" t="s">
        <v>95</v>
      </c>
      <c r="E26" s="196">
        <v>3</v>
      </c>
      <c r="F26" s="449"/>
      <c r="G26" s="428">
        <f t="shared" ref="G26" si="1">E26*F26</f>
        <v>0</v>
      </c>
    </row>
    <row r="27" spans="1:7" s="424" customFormat="1" ht="15.75" thickBot="1">
      <c r="A27" s="425" t="s">
        <v>131</v>
      </c>
      <c r="B27" s="431">
        <v>90504</v>
      </c>
      <c r="C27" s="432" t="s">
        <v>388</v>
      </c>
      <c r="D27" s="433" t="s">
        <v>168</v>
      </c>
      <c r="E27" s="431">
        <v>3</v>
      </c>
      <c r="F27" s="450"/>
      <c r="G27" s="434">
        <f t="shared" si="0"/>
        <v>0</v>
      </c>
    </row>
    <row r="28" spans="1:7" s="424" customFormat="1" ht="13.5" thickBot="1">
      <c r="A28" s="435"/>
      <c r="B28" s="436"/>
      <c r="C28" s="436"/>
      <c r="D28" s="436"/>
      <c r="E28" s="436"/>
      <c r="F28" s="437"/>
      <c r="G28" s="438"/>
    </row>
    <row r="29" spans="1:7" s="424" customFormat="1" ht="15.75" thickBot="1">
      <c r="A29" s="439"/>
      <c r="B29" s="440"/>
      <c r="C29" s="441" t="s">
        <v>355</v>
      </c>
      <c r="D29" s="441"/>
      <c r="E29" s="440"/>
      <c r="F29" s="442"/>
      <c r="G29" s="443">
        <f>SUM(G21:G27)</f>
        <v>0</v>
      </c>
    </row>
    <row r="30" spans="1:7" s="424" customFormat="1">
      <c r="A30" s="444"/>
      <c r="B30" s="445"/>
      <c r="C30" s="446"/>
      <c r="D30" s="445"/>
      <c r="E30" s="445"/>
      <c r="F30" s="445"/>
      <c r="G30" s="445"/>
    </row>
  </sheetData>
  <sheetProtection password="8726" sheet="1" objects="1" scenarios="1" sort="0" autoFilter="0" pivotTables="0"/>
  <mergeCells count="9">
    <mergeCell ref="F18:F19"/>
    <mergeCell ref="G18:G19"/>
    <mergeCell ref="D13:E13"/>
    <mergeCell ref="C29:D29"/>
    <mergeCell ref="A18:A19"/>
    <mergeCell ref="B18:B19"/>
    <mergeCell ref="C18:C19"/>
    <mergeCell ref="D18:D19"/>
    <mergeCell ref="E18:E19"/>
  </mergeCells>
  <phoneticPr fontId="10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98" fitToHeight="0" orientation="portrait" r:id="rId1"/>
  <headerFooter alignWithMargins="0">
    <oddHeader>&amp;RR14 Balti - Sarateni Road km 26,6-km 38,3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G49"/>
  <sheetViews>
    <sheetView topLeftCell="A2" zoomScaleNormal="100" workbookViewId="0">
      <selection activeCell="E19" sqref="E19:F19"/>
    </sheetView>
  </sheetViews>
  <sheetFormatPr defaultRowHeight="12.75"/>
  <cols>
    <col min="1" max="1" width="5.5703125" style="451" customWidth="1"/>
    <col min="2" max="2" width="7.28515625" style="451" bestFit="1" customWidth="1"/>
    <col min="3" max="3" width="40.7109375" style="451" customWidth="1"/>
    <col min="4" max="4" width="9.7109375" style="451" customWidth="1"/>
    <col min="5" max="5" width="9.140625" style="451"/>
    <col min="6" max="6" width="13.85546875" style="451" customWidth="1"/>
    <col min="7" max="7" width="16.85546875" style="451" customWidth="1"/>
    <col min="8" max="16384" width="9.140625" style="451"/>
  </cols>
  <sheetData>
    <row r="1" spans="1:7" hidden="1"/>
    <row r="3" spans="1:7" s="6" customFormat="1" ht="15">
      <c r="C3" s="452" t="s">
        <v>514</v>
      </c>
    </row>
    <row r="4" spans="1:7" s="453" customFormat="1"/>
    <row r="5" spans="1:7" s="453" customFormat="1" ht="12.75" customHeight="1" thickBot="1"/>
    <row r="6" spans="1:7" ht="12.75" customHeight="1">
      <c r="A6" s="454" t="s">
        <v>207</v>
      </c>
      <c r="B6" s="218" t="s">
        <v>108</v>
      </c>
      <c r="C6" s="454" t="s">
        <v>143</v>
      </c>
      <c r="D6" s="454" t="s">
        <v>144</v>
      </c>
      <c r="E6" s="454" t="s">
        <v>208</v>
      </c>
      <c r="F6" s="311" t="s">
        <v>146</v>
      </c>
      <c r="G6" s="311" t="s">
        <v>147</v>
      </c>
    </row>
    <row r="7" spans="1:7" ht="13.5" thickBot="1">
      <c r="A7" s="455"/>
      <c r="B7" s="219"/>
      <c r="C7" s="455"/>
      <c r="D7" s="455"/>
      <c r="E7" s="455"/>
      <c r="F7" s="313"/>
      <c r="G7" s="313"/>
    </row>
    <row r="8" spans="1:7" ht="13.5" thickBot="1">
      <c r="A8" s="456">
        <v>0</v>
      </c>
      <c r="B8" s="457">
        <v>1</v>
      </c>
      <c r="C8" s="314">
        <v>2</v>
      </c>
      <c r="D8" s="314">
        <v>3</v>
      </c>
      <c r="E8" s="314">
        <v>4</v>
      </c>
      <c r="F8" s="314">
        <v>5</v>
      </c>
      <c r="G8" s="314">
        <v>6</v>
      </c>
    </row>
    <row r="9" spans="1:7" ht="15">
      <c r="A9" s="316" t="s">
        <v>487</v>
      </c>
      <c r="B9" s="458">
        <v>70105</v>
      </c>
      <c r="C9" s="459" t="s">
        <v>244</v>
      </c>
      <c r="D9" s="460" t="s">
        <v>168</v>
      </c>
      <c r="E9" s="352">
        <v>53</v>
      </c>
      <c r="F9" s="481"/>
      <c r="G9" s="461">
        <f>E9*F9</f>
        <v>0</v>
      </c>
    </row>
    <row r="10" spans="1:7" ht="15">
      <c r="A10" s="321" t="s">
        <v>488</v>
      </c>
      <c r="B10" s="462">
        <v>70105</v>
      </c>
      <c r="C10" s="463" t="s">
        <v>245</v>
      </c>
      <c r="D10" s="464" t="s">
        <v>168</v>
      </c>
      <c r="E10" s="465">
        <v>20</v>
      </c>
      <c r="F10" s="482"/>
      <c r="G10" s="466">
        <f t="shared" ref="G10:G16" si="0">E10*F10</f>
        <v>0</v>
      </c>
    </row>
    <row r="11" spans="1:7" ht="15">
      <c r="A11" s="321" t="s">
        <v>489</v>
      </c>
      <c r="B11" s="462">
        <v>70105</v>
      </c>
      <c r="C11" s="463" t="s">
        <v>246</v>
      </c>
      <c r="D11" s="464" t="s">
        <v>168</v>
      </c>
      <c r="E11" s="465">
        <v>81</v>
      </c>
      <c r="F11" s="482"/>
      <c r="G11" s="466">
        <f t="shared" si="0"/>
        <v>0</v>
      </c>
    </row>
    <row r="12" spans="1:7" ht="15">
      <c r="A12" s="321" t="s">
        <v>490</v>
      </c>
      <c r="B12" s="462">
        <v>70105</v>
      </c>
      <c r="C12" s="463" t="s">
        <v>247</v>
      </c>
      <c r="D12" s="464" t="s">
        <v>168</v>
      </c>
      <c r="E12" s="465">
        <v>7</v>
      </c>
      <c r="F12" s="482"/>
      <c r="G12" s="466">
        <f t="shared" si="0"/>
        <v>0</v>
      </c>
    </row>
    <row r="13" spans="1:7" ht="15">
      <c r="A13" s="321" t="s">
        <v>491</v>
      </c>
      <c r="B13" s="462">
        <v>70105</v>
      </c>
      <c r="C13" s="463" t="s">
        <v>248</v>
      </c>
      <c r="D13" s="464" t="s">
        <v>168</v>
      </c>
      <c r="E13" s="465">
        <v>16</v>
      </c>
      <c r="F13" s="482"/>
      <c r="G13" s="466">
        <f t="shared" si="0"/>
        <v>0</v>
      </c>
    </row>
    <row r="14" spans="1:7" ht="15">
      <c r="A14" s="321" t="s">
        <v>492</v>
      </c>
      <c r="B14" s="462">
        <v>70105</v>
      </c>
      <c r="C14" s="463" t="s">
        <v>249</v>
      </c>
      <c r="D14" s="464" t="s">
        <v>168</v>
      </c>
      <c r="E14" s="465">
        <v>1</v>
      </c>
      <c r="F14" s="482"/>
      <c r="G14" s="466">
        <f t="shared" si="0"/>
        <v>0</v>
      </c>
    </row>
    <row r="15" spans="1:7" ht="15">
      <c r="A15" s="321" t="s">
        <v>493</v>
      </c>
      <c r="B15" s="462">
        <v>70105</v>
      </c>
      <c r="C15" s="463" t="s">
        <v>250</v>
      </c>
      <c r="D15" s="464" t="s">
        <v>168</v>
      </c>
      <c r="E15" s="465">
        <v>7</v>
      </c>
      <c r="F15" s="482"/>
      <c r="G15" s="466">
        <f t="shared" si="0"/>
        <v>0</v>
      </c>
    </row>
    <row r="16" spans="1:7" ht="15">
      <c r="A16" s="321" t="s">
        <v>494</v>
      </c>
      <c r="B16" s="462">
        <v>70105</v>
      </c>
      <c r="C16" s="463" t="s">
        <v>325</v>
      </c>
      <c r="D16" s="464" t="s">
        <v>168</v>
      </c>
      <c r="E16" s="465">
        <v>9</v>
      </c>
      <c r="F16" s="482"/>
      <c r="G16" s="466">
        <f t="shared" si="0"/>
        <v>0</v>
      </c>
    </row>
    <row r="17" spans="1:7" ht="15">
      <c r="A17" s="321" t="s">
        <v>495</v>
      </c>
      <c r="B17" s="462">
        <v>70103</v>
      </c>
      <c r="C17" s="463" t="s">
        <v>251</v>
      </c>
      <c r="D17" s="464" t="s">
        <v>168</v>
      </c>
      <c r="E17" s="272">
        <v>12</v>
      </c>
      <c r="F17" s="482"/>
      <c r="G17" s="466">
        <f>E17*F17</f>
        <v>0</v>
      </c>
    </row>
    <row r="18" spans="1:7" ht="15">
      <c r="A18" s="321" t="s">
        <v>496</v>
      </c>
      <c r="B18" s="462">
        <v>70104</v>
      </c>
      <c r="C18" s="463" t="s">
        <v>252</v>
      </c>
      <c r="D18" s="464" t="s">
        <v>168</v>
      </c>
      <c r="E18" s="272">
        <v>188</v>
      </c>
      <c r="F18" s="482"/>
      <c r="G18" s="466">
        <f>E18*F18</f>
        <v>0</v>
      </c>
    </row>
    <row r="19" spans="1:7" ht="25.5">
      <c r="A19" s="321" t="s">
        <v>497</v>
      </c>
      <c r="B19" s="467">
        <v>70201</v>
      </c>
      <c r="C19" s="468" t="s">
        <v>321</v>
      </c>
      <c r="D19" s="462" t="s">
        <v>164</v>
      </c>
      <c r="E19" s="228">
        <v>2944</v>
      </c>
      <c r="F19" s="482"/>
      <c r="G19" s="466">
        <f>E19*F19</f>
        <v>0</v>
      </c>
    </row>
    <row r="20" spans="1:7" ht="25.5">
      <c r="A20" s="321" t="s">
        <v>498</v>
      </c>
      <c r="B20" s="467">
        <v>70201</v>
      </c>
      <c r="C20" s="468" t="s">
        <v>253</v>
      </c>
      <c r="D20" s="462" t="s">
        <v>164</v>
      </c>
      <c r="E20" s="228">
        <v>5</v>
      </c>
      <c r="F20" s="482"/>
      <c r="G20" s="466">
        <f t="shared" ref="G20:G35" si="1">E20*F20</f>
        <v>0</v>
      </c>
    </row>
    <row r="21" spans="1:7" ht="38.25">
      <c r="A21" s="321" t="s">
        <v>499</v>
      </c>
      <c r="B21" s="467">
        <v>70201</v>
      </c>
      <c r="C21" s="468" t="s">
        <v>254</v>
      </c>
      <c r="D21" s="462" t="s">
        <v>164</v>
      </c>
      <c r="E21" s="228">
        <v>479</v>
      </c>
      <c r="F21" s="482"/>
      <c r="G21" s="466">
        <f t="shared" si="1"/>
        <v>0</v>
      </c>
    </row>
    <row r="22" spans="1:7" ht="38.25">
      <c r="A22" s="321" t="s">
        <v>500</v>
      </c>
      <c r="B22" s="467">
        <v>70201</v>
      </c>
      <c r="C22" s="468" t="s">
        <v>255</v>
      </c>
      <c r="D22" s="462" t="s">
        <v>164</v>
      </c>
      <c r="E22" s="228">
        <v>11</v>
      </c>
      <c r="F22" s="482"/>
      <c r="G22" s="466">
        <f t="shared" si="1"/>
        <v>0</v>
      </c>
    </row>
    <row r="23" spans="1:7" ht="38.25">
      <c r="A23" s="321" t="s">
        <v>501</v>
      </c>
      <c r="B23" s="467">
        <v>70201</v>
      </c>
      <c r="C23" s="468" t="s">
        <v>256</v>
      </c>
      <c r="D23" s="462" t="s">
        <v>164</v>
      </c>
      <c r="E23" s="228">
        <v>74</v>
      </c>
      <c r="F23" s="482"/>
      <c r="G23" s="466">
        <f t="shared" si="1"/>
        <v>0</v>
      </c>
    </row>
    <row r="24" spans="1:7" ht="15">
      <c r="A24" s="321" t="s">
        <v>502</v>
      </c>
      <c r="B24" s="467">
        <v>70201</v>
      </c>
      <c r="C24" s="268" t="s">
        <v>320</v>
      </c>
      <c r="D24" s="462" t="s">
        <v>164</v>
      </c>
      <c r="E24" s="228">
        <v>56</v>
      </c>
      <c r="F24" s="482"/>
      <c r="G24" s="466">
        <f t="shared" si="1"/>
        <v>0</v>
      </c>
    </row>
    <row r="25" spans="1:7" ht="51">
      <c r="A25" s="321" t="s">
        <v>503</v>
      </c>
      <c r="B25" s="467">
        <v>70201</v>
      </c>
      <c r="C25" s="468" t="s">
        <v>257</v>
      </c>
      <c r="D25" s="462" t="s">
        <v>164</v>
      </c>
      <c r="E25" s="228">
        <v>4</v>
      </c>
      <c r="F25" s="482"/>
      <c r="G25" s="466">
        <f t="shared" si="1"/>
        <v>0</v>
      </c>
    </row>
    <row r="26" spans="1:7" ht="15">
      <c r="A26" s="321" t="s">
        <v>504</v>
      </c>
      <c r="B26" s="467">
        <v>70201</v>
      </c>
      <c r="C26" s="468" t="s">
        <v>258</v>
      </c>
      <c r="D26" s="462" t="s">
        <v>164</v>
      </c>
      <c r="E26" s="272">
        <v>13</v>
      </c>
      <c r="F26" s="482"/>
      <c r="G26" s="466">
        <f t="shared" si="1"/>
        <v>0</v>
      </c>
    </row>
    <row r="27" spans="1:7" ht="15">
      <c r="A27" s="321" t="s">
        <v>505</v>
      </c>
      <c r="B27" s="467">
        <v>70201</v>
      </c>
      <c r="C27" s="468" t="s">
        <v>322</v>
      </c>
      <c r="D27" s="462" t="s">
        <v>164</v>
      </c>
      <c r="E27" s="272">
        <v>51</v>
      </c>
      <c r="F27" s="482"/>
      <c r="G27" s="466">
        <f t="shared" si="1"/>
        <v>0</v>
      </c>
    </row>
    <row r="28" spans="1:7" ht="15">
      <c r="A28" s="321" t="s">
        <v>506</v>
      </c>
      <c r="B28" s="467">
        <v>70201</v>
      </c>
      <c r="C28" s="468" t="s">
        <v>261</v>
      </c>
      <c r="D28" s="462" t="s">
        <v>164</v>
      </c>
      <c r="E28" s="272">
        <v>110</v>
      </c>
      <c r="F28" s="482"/>
      <c r="G28" s="466">
        <f t="shared" si="1"/>
        <v>0</v>
      </c>
    </row>
    <row r="29" spans="1:7" ht="15">
      <c r="A29" s="321" t="s">
        <v>507</v>
      </c>
      <c r="B29" s="467">
        <v>70201</v>
      </c>
      <c r="C29" s="468" t="s">
        <v>262</v>
      </c>
      <c r="D29" s="462" t="s">
        <v>164</v>
      </c>
      <c r="E29" s="272">
        <v>8</v>
      </c>
      <c r="F29" s="482"/>
      <c r="G29" s="466">
        <f t="shared" si="1"/>
        <v>0</v>
      </c>
    </row>
    <row r="30" spans="1:7" ht="15">
      <c r="A30" s="321" t="s">
        <v>508</v>
      </c>
      <c r="B30" s="467">
        <v>70201</v>
      </c>
      <c r="C30" s="468" t="s">
        <v>263</v>
      </c>
      <c r="D30" s="462" t="s">
        <v>164</v>
      </c>
      <c r="E30" s="272">
        <v>8</v>
      </c>
      <c r="F30" s="482"/>
      <c r="G30" s="466">
        <f t="shared" si="1"/>
        <v>0</v>
      </c>
    </row>
    <row r="31" spans="1:7" ht="15">
      <c r="A31" s="321" t="s">
        <v>509</v>
      </c>
      <c r="B31" s="467">
        <v>70201</v>
      </c>
      <c r="C31" s="468" t="s">
        <v>259</v>
      </c>
      <c r="D31" s="462" t="s">
        <v>164</v>
      </c>
      <c r="E31" s="272">
        <v>71</v>
      </c>
      <c r="F31" s="482"/>
      <c r="G31" s="466">
        <f t="shared" si="1"/>
        <v>0</v>
      </c>
    </row>
    <row r="32" spans="1:7" ht="15">
      <c r="A32" s="321" t="s">
        <v>510</v>
      </c>
      <c r="B32" s="467">
        <v>70201</v>
      </c>
      <c r="C32" s="468" t="s">
        <v>323</v>
      </c>
      <c r="D32" s="462" t="s">
        <v>164</v>
      </c>
      <c r="E32" s="272">
        <v>15</v>
      </c>
      <c r="F32" s="482"/>
      <c r="G32" s="466">
        <f t="shared" si="1"/>
        <v>0</v>
      </c>
    </row>
    <row r="33" spans="1:7" ht="15">
      <c r="A33" s="321" t="s">
        <v>511</v>
      </c>
      <c r="B33" s="467">
        <v>70201</v>
      </c>
      <c r="C33" s="468" t="s">
        <v>260</v>
      </c>
      <c r="D33" s="462" t="s">
        <v>164</v>
      </c>
      <c r="E33" s="272">
        <v>20</v>
      </c>
      <c r="F33" s="482"/>
      <c r="G33" s="466">
        <f t="shared" si="1"/>
        <v>0</v>
      </c>
    </row>
    <row r="34" spans="1:7" ht="15">
      <c r="A34" s="321" t="s">
        <v>512</v>
      </c>
      <c r="B34" s="467">
        <v>70201</v>
      </c>
      <c r="C34" s="468" t="s">
        <v>324</v>
      </c>
      <c r="D34" s="462" t="s">
        <v>164</v>
      </c>
      <c r="E34" s="272">
        <v>11</v>
      </c>
      <c r="F34" s="482"/>
      <c r="G34" s="466">
        <f t="shared" si="1"/>
        <v>0</v>
      </c>
    </row>
    <row r="35" spans="1:7" ht="26.25" thickBot="1">
      <c r="A35" s="321" t="s">
        <v>513</v>
      </c>
      <c r="B35" s="469">
        <v>60101</v>
      </c>
      <c r="C35" s="470" t="s">
        <v>264</v>
      </c>
      <c r="D35" s="469" t="s">
        <v>160</v>
      </c>
      <c r="E35" s="277">
        <v>5378</v>
      </c>
      <c r="F35" s="483"/>
      <c r="G35" s="471">
        <f t="shared" si="1"/>
        <v>0</v>
      </c>
    </row>
    <row r="36" spans="1:7" ht="13.5" thickBot="1">
      <c r="A36" s="472"/>
      <c r="B36" s="337"/>
      <c r="C36" s="337"/>
      <c r="D36" s="337"/>
      <c r="E36" s="337"/>
      <c r="F36" s="473"/>
      <c r="G36" s="474"/>
    </row>
    <row r="37" spans="1:7" s="6" customFormat="1" ht="15.75" customHeight="1" thickBot="1">
      <c r="A37" s="475"/>
      <c r="B37" s="476"/>
      <c r="C37" s="441" t="s">
        <v>265</v>
      </c>
      <c r="D37" s="441"/>
      <c r="E37" s="476"/>
      <c r="F37" s="477"/>
      <c r="G37" s="478">
        <f>SUM(G9:G35)</f>
        <v>0</v>
      </c>
    </row>
    <row r="39" spans="1:7">
      <c r="F39" s="479"/>
      <c r="G39" s="479"/>
    </row>
    <row r="40" spans="1:7">
      <c r="F40" s="479"/>
      <c r="G40" s="479"/>
    </row>
    <row r="41" spans="1:7">
      <c r="F41" s="479"/>
      <c r="G41" s="479"/>
    </row>
    <row r="42" spans="1:7" ht="15" customHeight="1">
      <c r="F42" s="453"/>
      <c r="G42" s="453"/>
    </row>
    <row r="43" spans="1:7" ht="15" customHeight="1">
      <c r="A43" s="480"/>
      <c r="B43" s="480"/>
      <c r="C43" s="480"/>
      <c r="D43" s="480"/>
      <c r="E43" s="480"/>
      <c r="F43" s="480"/>
      <c r="G43" s="480"/>
    </row>
    <row r="44" spans="1:7" ht="15" customHeight="1"/>
    <row r="45" spans="1:7" ht="15" customHeight="1"/>
    <row r="46" spans="1:7" ht="15" customHeight="1"/>
    <row r="47" spans="1:7" ht="15" customHeight="1"/>
    <row r="48" spans="1:7" ht="15" customHeight="1"/>
    <row r="49" ht="15" customHeight="1"/>
  </sheetData>
  <sheetProtection password="8726" sheet="1" objects="1" scenarios="1" sort="0" autoFilter="0" pivotTables="0"/>
  <mergeCells count="8">
    <mergeCell ref="G6:G7"/>
    <mergeCell ref="E6:E7"/>
    <mergeCell ref="F6:F7"/>
    <mergeCell ref="C37:D37"/>
    <mergeCell ref="A6:A7"/>
    <mergeCell ref="B6:B7"/>
    <mergeCell ref="C6:C7"/>
    <mergeCell ref="D6:D7"/>
  </mergeCells>
  <phoneticPr fontId="2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97" fitToHeight="0" orientation="portrait" horizontalDpi="4294967293" r:id="rId1"/>
  <headerFooter alignWithMargins="0">
    <oddHeader>&amp;RR14 Balti - Sarateni Road km 26,6-km 38,3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Summary</vt:lpstr>
      <vt:lpstr>1. General Items</vt:lpstr>
      <vt:lpstr>2,Lucr de preg</vt:lpstr>
      <vt:lpstr>3, Terasamente</vt:lpstr>
      <vt:lpstr>4, Sist Rut</vt:lpstr>
      <vt:lpstr>5,Evacuarea  apelor</vt:lpstr>
      <vt:lpstr>6. Poduri</vt:lpstr>
      <vt:lpstr>7,Masuri contra def</vt:lpstr>
      <vt:lpstr>8,Indicat, marcaj cu schimb</vt:lpstr>
      <vt:lpstr>9, Drum later</vt:lpstr>
      <vt:lpstr>10. Dayworks</vt:lpstr>
      <vt:lpstr>Лист1</vt:lpstr>
      <vt:lpstr>'6. Poduri'!Заголовки_для_печати</vt:lpstr>
      <vt:lpstr>'9, Drum later'!Заголовки_для_печати</vt:lpstr>
      <vt:lpstr>'10. Dayworks'!Область_печати</vt:lpstr>
      <vt:lpstr>Summary!Область_печати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2014-04-23T13:20:54Z</cp:lastPrinted>
  <dcterms:created xsi:type="dcterms:W3CDTF">2007-12-18T12:33:49Z</dcterms:created>
  <dcterms:modified xsi:type="dcterms:W3CDTF">2014-04-23T13:23:52Z</dcterms:modified>
</cp:coreProperties>
</file>